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autohrvatskahrv.sharepoint.com/sites/ICT/Shared Documents/Ugovori/fiksna/2025/Upit/"/>
    </mc:Choice>
  </mc:AlternateContent>
  <xr:revisionPtr revIDLastSave="294" documentId="11_9CD8E5128061FFC2085D30AB88F4731E1969B4C3" xr6:coauthVersionLast="47" xr6:coauthVersionMax="47" xr10:uidLastSave="{E1D92F65-DB35-4C80-9CEA-11F4E90C0AD0}"/>
  <bookViews>
    <workbookView xWindow="3312" yWindow="0" windowWidth="25608" windowHeight="16656" activeTab="2" xr2:uid="{00000000-000D-0000-FFFF-FFFF00000000}"/>
  </bookViews>
  <sheets>
    <sheet name="specifikacija" sheetId="2" r:id="rId1"/>
    <sheet name="cjenik-govorni" sheetId="1" r:id="rId2"/>
    <sheet name="cjenik-podatkovni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I15" i="3"/>
  <c r="I7" i="3"/>
  <c r="I14" i="3"/>
  <c r="I16" i="3"/>
  <c r="I43" i="3"/>
  <c r="I42" i="3"/>
  <c r="I41" i="3"/>
  <c r="I40" i="3"/>
  <c r="I39" i="3"/>
  <c r="I47" i="3" s="1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13" i="3"/>
  <c r="I21" i="3"/>
  <c r="I5" i="3"/>
  <c r="I4" i="3"/>
  <c r="G2" i="1"/>
  <c r="G3" i="1"/>
  <c r="G4" i="1"/>
  <c r="G51" i="1" l="1"/>
  <c r="G48" i="1"/>
  <c r="G49" i="1"/>
  <c r="G50" i="1"/>
  <c r="G47" i="1"/>
  <c r="G46" i="1"/>
  <c r="G37" i="1"/>
  <c r="G36" i="1"/>
  <c r="G35" i="1"/>
  <c r="G34" i="1"/>
  <c r="G33" i="1"/>
  <c r="G32" i="1"/>
  <c r="G31" i="1"/>
  <c r="G30" i="1"/>
  <c r="G29" i="1"/>
  <c r="G28" i="1"/>
  <c r="G27" i="1"/>
  <c r="G25" i="1"/>
  <c r="G24" i="1"/>
  <c r="G23" i="1"/>
  <c r="G22" i="1"/>
  <c r="G20" i="1"/>
  <c r="G19" i="1"/>
  <c r="G18" i="1"/>
  <c r="G17" i="1"/>
  <c r="G15" i="1"/>
  <c r="G14" i="1"/>
  <c r="G7" i="1"/>
  <c r="G6" i="1"/>
  <c r="G5" i="1"/>
  <c r="G10" i="1" s="1"/>
  <c r="D10" i="1"/>
  <c r="I3" i="3"/>
  <c r="G8" i="1"/>
  <c r="I6" i="3"/>
  <c r="I2" i="3"/>
  <c r="I12" i="3"/>
  <c r="I9" i="3" l="1"/>
  <c r="G53" i="1"/>
  <c r="G42" i="1"/>
</calcChain>
</file>

<file path=xl/sharedStrings.xml><?xml version="1.0" encoding="utf-8"?>
<sst xmlns="http://schemas.openxmlformats.org/spreadsheetml/2006/main" count="392" uniqueCount="247">
  <si>
    <t>1. Općenito</t>
  </si>
  <si>
    <t>D/N</t>
  </si>
  <si>
    <t>Napomena</t>
  </si>
  <si>
    <t>1.1.</t>
  </si>
  <si>
    <t>Ugovor na dvije godine</t>
  </si>
  <si>
    <t>1.2.</t>
  </si>
  <si>
    <t>Valuta plaćanja 30 dana od dana zaprimanja računa</t>
  </si>
  <si>
    <t>1.3.</t>
  </si>
  <si>
    <t>Dostava računa putem e-račun servisa (informacijski prosrednik Fina)</t>
  </si>
  <si>
    <t>1.4.</t>
  </si>
  <si>
    <t>Bez obračuna kamata na dospjele obveze</t>
  </si>
  <si>
    <t>1.5.</t>
  </si>
  <si>
    <t>Mogućnost samostalnog preuzimanja ili dostava specifikacije poziva do 10. u mjesecu za prethodni mjesec</t>
  </si>
  <si>
    <t>1.6.</t>
  </si>
  <si>
    <t>Rok isporuke opreme do 5 radnih dana od dana upućenog zahtjeva</t>
  </si>
  <si>
    <t>1.7.</t>
  </si>
  <si>
    <t>Isporuka opreme na lokacije navedene u zahtjevu</t>
  </si>
  <si>
    <t>2. Zahtjevi za podatkovne usluge</t>
  </si>
  <si>
    <t>2.1.</t>
  </si>
  <si>
    <t>Internet link minimalno 500/500 Mbps, optimalno 1/1 Gbps</t>
  </si>
  <si>
    <t>2.2.</t>
  </si>
  <si>
    <t>VPN link minimalno 500/500 Mbps, optimalno 1/1 Gbps</t>
  </si>
  <si>
    <t>2.3.</t>
  </si>
  <si>
    <t>2.4.</t>
  </si>
  <si>
    <t>Link prema data centru DataTarget Bani 75, Buzin (Zagreb) dark fiber, minimalno 10/10 Gbps</t>
  </si>
  <si>
    <t>2.5.</t>
  </si>
  <si>
    <t>SLA - raspoloživost usluge 98,9% unutar mjeseca</t>
  </si>
  <si>
    <t>2.6.</t>
  </si>
  <si>
    <t>Optički linkovi prema svim lokacijama (sinkroni)</t>
  </si>
  <si>
    <t>2.7.</t>
  </si>
  <si>
    <t>Dedicirani mikrovalni prema lokacijama gdje je optika neizvediva (sinkroni)</t>
  </si>
  <si>
    <t>2.8.</t>
  </si>
  <si>
    <t>2.9.</t>
  </si>
  <si>
    <t>Management portal za WiFi opremu u najmu</t>
  </si>
  <si>
    <t>2.10.</t>
  </si>
  <si>
    <t>WiFi AP podržava Wi-Fi 6/7 (802.11ax ili 802.11be)</t>
  </si>
  <si>
    <t>2.11.</t>
  </si>
  <si>
    <t>Network Access Control (NAC) i policy management platforma za WiFi (i LAN)</t>
  </si>
  <si>
    <t>2.12.</t>
  </si>
  <si>
    <t>Podrška providera (u suradnji sa njihovim dobavljačima) vezano za konfiguraciju troubleshooting aktivne opreme</t>
  </si>
  <si>
    <t>2.13.</t>
  </si>
  <si>
    <t>Trošak uvođenja nove VPN lokacije 1€</t>
  </si>
  <si>
    <t>2.14.</t>
  </si>
  <si>
    <t>Svu aktivnu opremu na lokacijama u HR dobavlja, osigurava i održava pružatelj usluga</t>
  </si>
  <si>
    <t>2.15.</t>
  </si>
  <si>
    <t>Nadzor aktivne mrežne opreme u najmu</t>
  </si>
  <si>
    <t>2.16.</t>
  </si>
  <si>
    <t>Mogućnost najma dodatne aktivne opreme na lokacijama u HR po zahtjevu naručitelja (npr. WiFi AP)</t>
  </si>
  <si>
    <t>2.17.</t>
  </si>
  <si>
    <t>Održavanje javnih DNS-a od strane pružatelja usluge</t>
  </si>
  <si>
    <t>2.18.</t>
  </si>
  <si>
    <t>2.19.</t>
  </si>
  <si>
    <t>Flat promet prema svim lokacijama</t>
  </si>
  <si>
    <t>3. Zahtjevi za govorne usluge</t>
  </si>
  <si>
    <t>3.1.</t>
  </si>
  <si>
    <t>Voice centrala s kapacitetom 60 IP kanala</t>
  </si>
  <si>
    <t>3.2.</t>
  </si>
  <si>
    <t>Mogućnost korištenja analognih linija (ATA)</t>
  </si>
  <si>
    <t>3.3.</t>
  </si>
  <si>
    <t>Pozivi unutar VPN-a za 0 kn</t>
  </si>
  <si>
    <t>3.4.</t>
  </si>
  <si>
    <t>3.5.</t>
  </si>
  <si>
    <t>Mogućnost odabira više različitih tipova IP telefona (standard, assistant, manager i konferencijski)</t>
  </si>
  <si>
    <t>3.6.</t>
  </si>
  <si>
    <t>Mogućnost odabira favourite inozemnih država prema kojima se ostvaruju jeftiniji pozivi</t>
  </si>
  <si>
    <t>3.7.</t>
  </si>
  <si>
    <t>Mogućnost ugovaranja fiksnog mjesečnog troška prema pokretnim mrežama (20.000 min)</t>
  </si>
  <si>
    <t>3.8.</t>
  </si>
  <si>
    <t>Podrška za 0800 broj</t>
  </si>
  <si>
    <t>3.9.</t>
  </si>
  <si>
    <t>Obračunska jedinica za sve pozive 1 sekunda</t>
  </si>
  <si>
    <t>3.10.</t>
  </si>
  <si>
    <t>Bez naknade za uspostavu poziva</t>
  </si>
  <si>
    <t>3.11.</t>
  </si>
  <si>
    <t>Mogućnost povezivanja s drugim SIP centralama</t>
  </si>
  <si>
    <t>3.12.</t>
  </si>
  <si>
    <t>Mogućnost monitoringa glasovnih linkova (concurrent pozivi)</t>
  </si>
  <si>
    <t>4. Nužne funkcionalnosti administratorskih portala</t>
  </si>
  <si>
    <t>4.1.</t>
  </si>
  <si>
    <t>Pregled i upravljanje svim priključcima na razini Poslovne grupe Auto Hrvatska</t>
  </si>
  <si>
    <t>4.2.</t>
  </si>
  <si>
    <t>Monitoring VPN i Internet linkova</t>
  </si>
  <si>
    <t>4.3.</t>
  </si>
  <si>
    <t>Konfiguracija postojećih i novih uređaja (npr. promjena priključka na uređaju, dodavanje favourite brojeva i dr.)</t>
  </si>
  <si>
    <t>4.4.</t>
  </si>
  <si>
    <t>Konfiguracija hunt grupa</t>
  </si>
  <si>
    <t>4.5.</t>
  </si>
  <si>
    <t>Konfiguracija krugova poziva</t>
  </si>
  <si>
    <t>4.6.</t>
  </si>
  <si>
    <t>Postavljanje custom on-hold glazbe</t>
  </si>
  <si>
    <t>4.7.</t>
  </si>
  <si>
    <t>Management portal za WiFi i pripadajuču opremu</t>
  </si>
  <si>
    <t>4.8.</t>
  </si>
  <si>
    <t>Management portal za NAC i policy management</t>
  </si>
  <si>
    <t>4.9.</t>
  </si>
  <si>
    <t>Nadzorni portal za aktivnu mrežnu opremu u najmu</t>
  </si>
  <si>
    <t>4.10.</t>
  </si>
  <si>
    <t>Izvoz detaljnih podataka o dolaznim i odlaznim pozivima po priključku</t>
  </si>
  <si>
    <t>4.11.</t>
  </si>
  <si>
    <t>Oplemenjivanje podataka o priključcima, npr. ime, prezime, tvrtka i organizacijska jedinica</t>
  </si>
  <si>
    <t>5. Nužne funkcionalnosti IP telefona</t>
  </si>
  <si>
    <t>5.1.</t>
  </si>
  <si>
    <t>Konfiguracija favourite brojeva</t>
  </si>
  <si>
    <t>5.2.</t>
  </si>
  <si>
    <t>PoE</t>
  </si>
  <si>
    <t>5.3.</t>
  </si>
  <si>
    <t>Prikaz korporativnog telefonskog imenika</t>
  </si>
  <si>
    <t>5.4.</t>
  </si>
  <si>
    <t>Blind transfer</t>
  </si>
  <si>
    <t>5.5.</t>
  </si>
  <si>
    <t>Konzultativni transfer</t>
  </si>
  <si>
    <t>5.6.</t>
  </si>
  <si>
    <t>Prolazna mreža sa 1Gb standardom</t>
  </si>
  <si>
    <t>5.7.</t>
  </si>
  <si>
    <t>Preusmjeravanje poziva (uvjetno i bezuvjetno)</t>
  </si>
  <si>
    <t>6. Nužne funkcionalnosti softphone aplikacije</t>
  </si>
  <si>
    <t>6.1.</t>
  </si>
  <si>
    <t>Mogućnost korištenja na računalu</t>
  </si>
  <si>
    <t>6.2.</t>
  </si>
  <si>
    <t>Mogućnost korištenja na svim mobilnim platformama i uređajima (Huawei Android, Apple, Google Android i dr.)</t>
  </si>
  <si>
    <t>6.3.</t>
  </si>
  <si>
    <t>6.4.</t>
  </si>
  <si>
    <t>6.5.</t>
  </si>
  <si>
    <t>6.6.</t>
  </si>
  <si>
    <t>6.7.</t>
  </si>
  <si>
    <t>Usluge</t>
  </si>
  <si>
    <t>Detaljnije (napomena)</t>
  </si>
  <si>
    <t>Količine/potrošnja</t>
  </si>
  <si>
    <t>Mjera</t>
  </si>
  <si>
    <t>Cijena (bez PDV)</t>
  </si>
  <si>
    <t>Popust</t>
  </si>
  <si>
    <t>Ukupno</t>
  </si>
  <si>
    <t>Numeracija 470 linija</t>
  </si>
  <si>
    <t>a) jednokratno</t>
  </si>
  <si>
    <t>€</t>
  </si>
  <si>
    <t>b) mjesečno</t>
  </si>
  <si>
    <t>€/mj</t>
  </si>
  <si>
    <t>Centrala sa 60 IP kanala</t>
  </si>
  <si>
    <t>IVR s 10 istovremenih kanala</t>
  </si>
  <si>
    <t>Softphone aplikacija za mobitel ili računalo (navesti naziv)</t>
  </si>
  <si>
    <t>0800 broj</t>
  </si>
  <si>
    <t>20.000 minuta prema nacionalnim pokretnim mrežama</t>
  </si>
  <si>
    <t>Ukupno usluge jednokratno:</t>
  </si>
  <si>
    <t>Ukupno usluge godišnje:</t>
  </si>
  <si>
    <t>Promet</t>
  </si>
  <si>
    <t>Detaljnije (napomena, zone)</t>
  </si>
  <si>
    <t>Pozivi prema nacionalnim nepokretnim mrežama</t>
  </si>
  <si>
    <t>€/min</t>
  </si>
  <si>
    <t>Pozivi prema nacionalnim pokretnim mrežama</t>
  </si>
  <si>
    <t>Pozivi prema međunarodnim nepokretnim mrežama *</t>
  </si>
  <si>
    <t>a)</t>
  </si>
  <si>
    <t>b)</t>
  </si>
  <si>
    <t>c)</t>
  </si>
  <si>
    <t>d)</t>
  </si>
  <si>
    <t>Pozivi prema međunarodnim pokretnim mrežama *</t>
  </si>
  <si>
    <t>Pozivi prema favourite međunarodnim mrežama **</t>
  </si>
  <si>
    <t>Pozivi prema 0800 iz nacionalnih nepokretnih mreža</t>
  </si>
  <si>
    <t>Pozivi prema 0800 iz nacionalnih pokretnih mreža</t>
  </si>
  <si>
    <t>Pozivi prema 0800 iz međunarodnih mreža</t>
  </si>
  <si>
    <t>Pozivi s 0800 prema nacionalnim nepokretnim mrežama</t>
  </si>
  <si>
    <t>Pozivi s 0800 prema nacionalnim pokretnim mrežama</t>
  </si>
  <si>
    <t>Pozivi s 0800 prema međunarodnim nepokretnim mrežama</t>
  </si>
  <si>
    <t>Pozivi s 0800 prema međunarodnim pokretnim mrežama</t>
  </si>
  <si>
    <t>* u ponudi obavezno navesti i popis država po zonama</t>
  </si>
  <si>
    <t>** favourite zemlje obavezno moraju sadržavati Austriju, Italiju, Mađarsku, Češku, Slovačku, Njemačku, Francusku, Bosnu i Hercegovinu, Sloveniju, Makedoniju, Kosovo, Srbiju, Crnu Goru, Nizozemsku i Tursku</t>
  </si>
  <si>
    <t>Ukupno promet godišnje:</t>
  </si>
  <si>
    <t>Oprema</t>
  </si>
  <si>
    <t>Detaljnije (marka, model, tip)</t>
  </si>
  <si>
    <t>IP telefon standard</t>
  </si>
  <si>
    <t>IP telefon assistant</t>
  </si>
  <si>
    <t>IP telefon manager</t>
  </si>
  <si>
    <t>IP konferencijski telefon</t>
  </si>
  <si>
    <t>ATA uređaj</t>
  </si>
  <si>
    <t>DECT telefon</t>
  </si>
  <si>
    <t>Dodatne govorne usluge</t>
  </si>
  <si>
    <t>Detaljnije</t>
  </si>
  <si>
    <t>Internet link Data centar DataTarget Bani 75, Buzin (Zagreb)</t>
  </si>
  <si>
    <t>a) 500/500 Mbps</t>
  </si>
  <si>
    <t>b) 1/1 Gbps</t>
  </si>
  <si>
    <t>VPN link Data centar DataTarget Bani 75, Buzin (Zagreb)</t>
  </si>
  <si>
    <t>Kolokacija poslužitelja</t>
  </si>
  <si>
    <t>Trošak najma 1U</t>
  </si>
  <si>
    <t>Backup link 4/5G</t>
  </si>
  <si>
    <t>Opcija backupa linka u slučaju pada primarnog na izdvojenoj lokaciji u HR</t>
  </si>
  <si>
    <t>Switch (24 port PoE 1 Gbps)</t>
  </si>
  <si>
    <t>AP (kao Aruba 505)</t>
  </si>
  <si>
    <t>AP (kao Aruba 565)</t>
  </si>
  <si>
    <t>Licenca za AP nakon isteka najma</t>
  </si>
  <si>
    <t>NAC i policy management platforma (kao ClearPass)</t>
  </si>
  <si>
    <t>Ukupno oprema godišnje:</t>
  </si>
  <si>
    <t>VPN</t>
  </si>
  <si>
    <t>Država</t>
  </si>
  <si>
    <t>Grad</t>
  </si>
  <si>
    <t>Lokacija</t>
  </si>
  <si>
    <t>Minimalna brzina</t>
  </si>
  <si>
    <t>VPN pristup korporativnoj mreži</t>
  </si>
  <si>
    <t>Hrvatska</t>
  </si>
  <si>
    <t>Zagreb</t>
  </si>
  <si>
    <t>Zastavnice 25a, H. Leskovac, 10257 Brezovica</t>
  </si>
  <si>
    <t>300/300 Mbps</t>
  </si>
  <si>
    <t>Heinzelova 70, 10000 Zagreb</t>
  </si>
  <si>
    <t>Radnička cesta 182, 10000 Zagreb</t>
  </si>
  <si>
    <t>Data centar DataTarget Bani 75, Buzin (Zagreb)</t>
  </si>
  <si>
    <t>10/10 Gbps</t>
  </si>
  <si>
    <t>Varaždin</t>
  </si>
  <si>
    <t>Mavra Schlengera 13</t>
  </si>
  <si>
    <t>50/50 Mbps</t>
  </si>
  <si>
    <t>Pazin</t>
  </si>
  <si>
    <t>Lovrin, Rogovići 82d</t>
  </si>
  <si>
    <t>Buići</t>
  </si>
  <si>
    <t>Buići 18a</t>
  </si>
  <si>
    <t>100/100 Mbps</t>
  </si>
  <si>
    <t>Osijek</t>
  </si>
  <si>
    <t>Sv. Leopolda B. Mandića 31e</t>
  </si>
  <si>
    <t>Kapelska ul. 102a</t>
  </si>
  <si>
    <t>Zadar</t>
  </si>
  <si>
    <t>Franka Lisice 85 (objekt 1)</t>
  </si>
  <si>
    <t>Franka Lisice 85 (objekt 2)</t>
  </si>
  <si>
    <t>Čavle</t>
  </si>
  <si>
    <t>Bujanovo 6</t>
  </si>
  <si>
    <t>Bujanovo 8</t>
  </si>
  <si>
    <t>Kaštel Sućurac</t>
  </si>
  <si>
    <t>Ulica Ivana Pavla II 1a</t>
  </si>
  <si>
    <t>Split</t>
  </si>
  <si>
    <t>Dugopoljska 2</t>
  </si>
  <si>
    <t>Domovinskog rata 65</t>
  </si>
  <si>
    <t>Karlovac</t>
  </si>
  <si>
    <t>Zagrebačka 15a</t>
  </si>
  <si>
    <t>Zagrebačka 15f</t>
  </si>
  <si>
    <t>Slovenija</t>
  </si>
  <si>
    <t>Ljubljana</t>
  </si>
  <si>
    <t>Šentvid, Celoveška cesta 492</t>
  </si>
  <si>
    <t>Makedonija</t>
  </si>
  <si>
    <t>Skopje</t>
  </si>
  <si>
    <t>Ilinden, Ulica 2 br. 84</t>
  </si>
  <si>
    <t>BiH</t>
  </si>
  <si>
    <t>Doboj Jug</t>
  </si>
  <si>
    <t>Ul. 203. brigade br. 88, BA-74203</t>
  </si>
  <si>
    <t>Sarajevo</t>
  </si>
  <si>
    <t>Ilidža, Ul. Vlakovo 10, BA-71210</t>
  </si>
  <si>
    <t>Lukavac</t>
  </si>
  <si>
    <t>Tuzlanski kanton, Bistarac bb, BA-75300</t>
  </si>
  <si>
    <t>Dobavljač usluge za inozemne lokacije:</t>
  </si>
  <si>
    <t>Ukupno VPN godišnje:</t>
  </si>
  <si>
    <t>Mogućnost backup linka preko 5G mreže</t>
  </si>
  <si>
    <t>Mogućnost najma unutarnjih i vanjskih WiFi antena</t>
  </si>
  <si>
    <t>Mogućnost korištenja 40 javnih IP adresa (te nabavka dodatnih po potrebi bez dodatnog troška)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</si>
</sst>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0" xfId="0" applyFont="1" applyBorder="1"/>
    <xf numFmtId="0" fontId="2" fillId="0" borderId="25" xfId="0" applyFont="1" applyBorder="1"/>
    <xf numFmtId="0" fontId="2" fillId="0" borderId="11" xfId="0" applyFont="1" applyBorder="1"/>
    <xf numFmtId="0" fontId="2" fillId="0" borderId="26" xfId="0" applyFont="1" applyBorder="1"/>
    <xf numFmtId="0" fontId="2" fillId="0" borderId="9" xfId="0" applyFont="1" applyBorder="1"/>
    <xf numFmtId="0" fontId="1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16" fontId="2" fillId="0" borderId="28" xfId="0" applyNumberFormat="1" applyFont="1" applyBorder="1"/>
    <xf numFmtId="0" fontId="2" fillId="0" borderId="28" xfId="0" applyFont="1" applyBorder="1"/>
    <xf numFmtId="16" fontId="2" fillId="0" borderId="25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16" xfId="0" applyFont="1" applyBorder="1"/>
    <xf numFmtId="4" fontId="2" fillId="0" borderId="18" xfId="0" applyNumberFormat="1" applyFont="1" applyBorder="1"/>
    <xf numFmtId="4" fontId="2" fillId="0" borderId="12" xfId="0" applyNumberFormat="1" applyFont="1" applyBorder="1"/>
    <xf numFmtId="0" fontId="2" fillId="0" borderId="19" xfId="0" applyFont="1" applyBorder="1"/>
    <xf numFmtId="4" fontId="2" fillId="0" borderId="21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4" fontId="1" fillId="0" borderId="8" xfId="0" applyNumberFormat="1" applyFont="1" applyBorder="1"/>
    <xf numFmtId="0" fontId="3" fillId="0" borderId="4" xfId="0" applyFont="1" applyBorder="1"/>
    <xf numFmtId="0" fontId="3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4" fontId="2" fillId="0" borderId="29" xfId="0" applyNumberFormat="1" applyFont="1" applyBorder="1"/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1" fillId="0" borderId="7" xfId="0" applyNumberFormat="1" applyFont="1" applyBorder="1"/>
    <xf numFmtId="0" fontId="4" fillId="0" borderId="4" xfId="0" applyFont="1" applyBorder="1"/>
    <xf numFmtId="0" fontId="2" fillId="0" borderId="0" xfId="0" applyFont="1" applyAlignment="1">
      <alignment horizontal="right"/>
    </xf>
    <xf numFmtId="4" fontId="1" fillId="0" borderId="0" xfId="0" applyNumberFormat="1" applyFont="1"/>
    <xf numFmtId="0" fontId="3" fillId="0" borderId="0" xfId="0" applyFont="1"/>
    <xf numFmtId="16" fontId="2" fillId="0" borderId="10" xfId="0" applyNumberFormat="1" applyFont="1" applyBorder="1"/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29" xfId="0" applyFont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0" borderId="27" xfId="0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2" fillId="2" borderId="11" xfId="0" applyNumberFormat="1" applyFont="1" applyFill="1" applyBorder="1" applyProtection="1">
      <protection locked="0"/>
    </xf>
    <xf numFmtId="10" fontId="2" fillId="2" borderId="11" xfId="0" applyNumberFormat="1" applyFont="1" applyFill="1" applyBorder="1" applyProtection="1">
      <protection locked="0"/>
    </xf>
    <xf numFmtId="0" fontId="2" fillId="0" borderId="20" xfId="0" applyFont="1" applyBorder="1" applyProtection="1">
      <protection locked="0"/>
    </xf>
    <xf numFmtId="4" fontId="2" fillId="2" borderId="20" xfId="0" applyNumberFormat="1" applyFont="1" applyFill="1" applyBorder="1" applyProtection="1">
      <protection locked="0"/>
    </xf>
    <xf numFmtId="10" fontId="2" fillId="2" borderId="20" xfId="0" applyNumberFormat="1" applyFont="1" applyFill="1" applyBorder="1" applyProtection="1">
      <protection locked="0"/>
    </xf>
    <xf numFmtId="0" fontId="2" fillId="0" borderId="9" xfId="0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4" fontId="2" fillId="2" borderId="9" xfId="0" applyNumberFormat="1" applyFont="1" applyFill="1" applyBorder="1" applyProtection="1">
      <protection locked="0"/>
    </xf>
    <xf numFmtId="10" fontId="2" fillId="2" borderId="9" xfId="0" applyNumberFormat="1" applyFont="1" applyFill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10" fontId="2" fillId="0" borderId="11" xfId="0" applyNumberFormat="1" applyFont="1" applyBorder="1" applyProtection="1">
      <protection locked="0"/>
    </xf>
    <xf numFmtId="3" fontId="2" fillId="0" borderId="20" xfId="0" applyNumberFormat="1" applyFont="1" applyBorder="1" applyProtection="1">
      <protection locked="0"/>
    </xf>
    <xf numFmtId="0" fontId="2" fillId="0" borderId="17" xfId="0" applyFont="1" applyBorder="1" applyProtection="1">
      <protection locked="0"/>
    </xf>
    <xf numFmtId="3" fontId="2" fillId="0" borderId="17" xfId="0" applyNumberFormat="1" applyFont="1" applyBorder="1" applyProtection="1">
      <protection locked="0"/>
    </xf>
    <xf numFmtId="4" fontId="2" fillId="2" borderId="17" xfId="0" applyNumberFormat="1" applyFont="1" applyFill="1" applyBorder="1" applyProtection="1">
      <protection locked="0"/>
    </xf>
    <xf numFmtId="10" fontId="2" fillId="2" borderId="17" xfId="0" applyNumberFormat="1" applyFont="1" applyFill="1" applyBorder="1" applyProtection="1">
      <protection locked="0"/>
    </xf>
    <xf numFmtId="0" fontId="2" fillId="0" borderId="33" xfId="0" applyFont="1" applyBorder="1"/>
    <xf numFmtId="0" fontId="2" fillId="2" borderId="33" xfId="0" applyFont="1" applyFill="1" applyBorder="1" applyAlignment="1" applyProtection="1">
      <alignment horizontal="center"/>
      <protection locked="0"/>
    </xf>
    <xf numFmtId="0" fontId="2" fillId="0" borderId="34" xfId="0" applyFont="1" applyBorder="1" applyProtection="1">
      <protection locked="0"/>
    </xf>
    <xf numFmtId="0" fontId="2" fillId="0" borderId="36" xfId="0" applyFont="1" applyBorder="1" applyProtection="1">
      <protection locked="0"/>
    </xf>
    <xf numFmtId="4" fontId="2" fillId="2" borderId="36" xfId="0" applyNumberFormat="1" applyFont="1" applyFill="1" applyBorder="1" applyProtection="1">
      <protection locked="0"/>
    </xf>
    <xf numFmtId="10" fontId="2" fillId="2" borderId="36" xfId="0" applyNumberFormat="1" applyFont="1" applyFill="1" applyBorder="1" applyProtection="1">
      <protection locked="0"/>
    </xf>
    <xf numFmtId="4" fontId="2" fillId="0" borderId="38" xfId="0" applyNumberFormat="1" applyFont="1" applyBorder="1"/>
    <xf numFmtId="0" fontId="2" fillId="2" borderId="36" xfId="0" applyFont="1" applyFill="1" applyBorder="1" applyProtection="1">
      <protection locked="0"/>
    </xf>
    <xf numFmtId="0" fontId="2" fillId="0" borderId="36" xfId="0" applyFont="1" applyBorder="1"/>
    <xf numFmtId="0" fontId="2" fillId="3" borderId="36" xfId="0" applyFont="1" applyFill="1" applyBorder="1"/>
    <xf numFmtId="0" fontId="2" fillId="0" borderId="37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2" borderId="24" xfId="0" applyFont="1" applyFill="1" applyBorder="1" applyAlignment="1" applyProtection="1">
      <alignment horizontal="left"/>
      <protection locked="0"/>
    </xf>
    <xf numFmtId="0" fontId="2" fillId="2" borderId="35" xfId="0" applyFont="1" applyFill="1" applyBorder="1" applyAlignment="1" applyProtection="1">
      <alignment horizontal="left"/>
      <protection locked="0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36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1" fillId="0" borderId="2" xfId="0" applyFont="1" applyBorder="1" applyAlignment="1">
      <alignment horizontal="right"/>
    </xf>
    <xf numFmtId="0" fontId="2" fillId="0" borderId="36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righ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4"/>
  <sheetViews>
    <sheetView topLeftCell="A2" zoomScaleNormal="100" workbookViewId="0">
      <selection activeCell="B44" sqref="B44"/>
    </sheetView>
  </sheetViews>
  <sheetFormatPr defaultColWidth="9.109375" defaultRowHeight="13.8" x14ac:dyDescent="0.25"/>
  <cols>
    <col min="1" max="1" width="4.88671875" style="1" customWidth="1"/>
    <col min="2" max="2" width="104.6640625" style="2" bestFit="1" customWidth="1"/>
    <col min="3" max="3" width="9.109375" style="35"/>
    <col min="4" max="4" width="115.33203125" style="2" customWidth="1"/>
    <col min="5" max="16384" width="9.109375" style="2"/>
  </cols>
  <sheetData>
    <row r="1" spans="1:4" x14ac:dyDescent="0.25">
      <c r="A1" s="8" t="s">
        <v>0</v>
      </c>
      <c r="B1" s="9"/>
      <c r="C1" s="34" t="s">
        <v>1</v>
      </c>
      <c r="D1" s="10" t="s">
        <v>2</v>
      </c>
    </row>
    <row r="2" spans="1:4" x14ac:dyDescent="0.25">
      <c r="A2" s="11" t="s">
        <v>3</v>
      </c>
      <c r="B2" s="7" t="s">
        <v>4</v>
      </c>
      <c r="C2" s="42"/>
      <c r="D2" s="43"/>
    </row>
    <row r="3" spans="1:4" x14ac:dyDescent="0.25">
      <c r="A3" s="3" t="s">
        <v>5</v>
      </c>
      <c r="B3" s="5" t="s">
        <v>6</v>
      </c>
      <c r="C3" s="44"/>
      <c r="D3" s="45"/>
    </row>
    <row r="4" spans="1:4" x14ac:dyDescent="0.25">
      <c r="A4" s="3" t="s">
        <v>7</v>
      </c>
      <c r="B4" s="5" t="s">
        <v>8</v>
      </c>
      <c r="C4" s="44"/>
      <c r="D4" s="45"/>
    </row>
    <row r="5" spans="1:4" x14ac:dyDescent="0.25">
      <c r="A5" s="3" t="s">
        <v>9</v>
      </c>
      <c r="B5" s="5" t="s">
        <v>10</v>
      </c>
      <c r="C5" s="44"/>
      <c r="D5" s="45"/>
    </row>
    <row r="6" spans="1:4" x14ac:dyDescent="0.25">
      <c r="A6" s="3" t="s">
        <v>11</v>
      </c>
      <c r="B6" s="5" t="s">
        <v>12</v>
      </c>
      <c r="C6" s="44"/>
      <c r="D6" s="45"/>
    </row>
    <row r="7" spans="1:4" x14ac:dyDescent="0.25">
      <c r="A7" s="3" t="s">
        <v>13</v>
      </c>
      <c r="B7" s="5" t="s">
        <v>14</v>
      </c>
      <c r="C7" s="44"/>
      <c r="D7" s="45"/>
    </row>
    <row r="8" spans="1:4" ht="14.4" thickBot="1" x14ac:dyDescent="0.3">
      <c r="A8" s="4" t="s">
        <v>15</v>
      </c>
      <c r="B8" s="6" t="s">
        <v>16</v>
      </c>
      <c r="C8" s="46"/>
      <c r="D8" s="47"/>
    </row>
    <row r="9" spans="1:4" ht="14.4" thickBot="1" x14ac:dyDescent="0.3"/>
    <row r="10" spans="1:4" x14ac:dyDescent="0.25">
      <c r="A10" s="8" t="s">
        <v>17</v>
      </c>
      <c r="B10" s="9"/>
      <c r="C10" s="34" t="s">
        <v>1</v>
      </c>
      <c r="D10" s="10" t="s">
        <v>2</v>
      </c>
    </row>
    <row r="11" spans="1:4" x14ac:dyDescent="0.25">
      <c r="A11" s="12" t="s">
        <v>18</v>
      </c>
      <c r="B11" s="7" t="s">
        <v>19</v>
      </c>
      <c r="C11" s="42"/>
      <c r="D11" s="43"/>
    </row>
    <row r="12" spans="1:4" x14ac:dyDescent="0.25">
      <c r="A12" s="3" t="s">
        <v>20</v>
      </c>
      <c r="B12" s="5" t="s">
        <v>21</v>
      </c>
      <c r="C12" s="44"/>
      <c r="D12" s="45"/>
    </row>
    <row r="13" spans="1:4" x14ac:dyDescent="0.25">
      <c r="A13" s="3" t="s">
        <v>22</v>
      </c>
      <c r="B13" s="5" t="s">
        <v>244</v>
      </c>
      <c r="C13" s="44"/>
      <c r="D13" s="45"/>
    </row>
    <row r="14" spans="1:4" x14ac:dyDescent="0.25">
      <c r="A14" s="3" t="s">
        <v>23</v>
      </c>
      <c r="B14" s="5" t="s">
        <v>24</v>
      </c>
      <c r="C14" s="44"/>
      <c r="D14" s="45"/>
    </row>
    <row r="15" spans="1:4" x14ac:dyDescent="0.25">
      <c r="A15" s="3" t="s">
        <v>25</v>
      </c>
      <c r="B15" s="5" t="s">
        <v>26</v>
      </c>
      <c r="C15" s="44"/>
      <c r="D15" s="45"/>
    </row>
    <row r="16" spans="1:4" x14ac:dyDescent="0.25">
      <c r="A16" s="3" t="s">
        <v>27</v>
      </c>
      <c r="B16" s="5" t="s">
        <v>28</v>
      </c>
      <c r="C16" s="44"/>
      <c r="D16" s="45"/>
    </row>
    <row r="17" spans="1:4" x14ac:dyDescent="0.25">
      <c r="A17" s="3" t="s">
        <v>29</v>
      </c>
      <c r="B17" s="5" t="s">
        <v>30</v>
      </c>
      <c r="C17" s="44"/>
      <c r="D17" s="45"/>
    </row>
    <row r="18" spans="1:4" x14ac:dyDescent="0.25">
      <c r="A18" s="3" t="s">
        <v>31</v>
      </c>
      <c r="B18" s="5" t="s">
        <v>245</v>
      </c>
      <c r="C18" s="44"/>
      <c r="D18" s="45"/>
    </row>
    <row r="19" spans="1:4" x14ac:dyDescent="0.25">
      <c r="A19" s="3" t="s">
        <v>32</v>
      </c>
      <c r="B19" s="5" t="s">
        <v>33</v>
      </c>
      <c r="C19" s="44"/>
      <c r="D19" s="45"/>
    </row>
    <row r="20" spans="1:4" x14ac:dyDescent="0.25">
      <c r="A20" s="41" t="s">
        <v>34</v>
      </c>
      <c r="B20" s="5" t="s">
        <v>35</v>
      </c>
      <c r="C20" s="44"/>
      <c r="D20" s="45"/>
    </row>
    <row r="21" spans="1:4" x14ac:dyDescent="0.25">
      <c r="A21" s="41" t="s">
        <v>36</v>
      </c>
      <c r="B21" s="5" t="s">
        <v>37</v>
      </c>
      <c r="C21" s="44"/>
      <c r="D21" s="45"/>
    </row>
    <row r="22" spans="1:4" x14ac:dyDescent="0.25">
      <c r="A22" s="41" t="s">
        <v>38</v>
      </c>
      <c r="B22" s="5" t="s">
        <v>39</v>
      </c>
      <c r="C22" s="44"/>
      <c r="D22" s="45"/>
    </row>
    <row r="23" spans="1:4" x14ac:dyDescent="0.25">
      <c r="A23" s="41" t="s">
        <v>40</v>
      </c>
      <c r="B23" s="5" t="s">
        <v>41</v>
      </c>
      <c r="C23" s="44"/>
      <c r="D23" s="45"/>
    </row>
    <row r="24" spans="1:4" x14ac:dyDescent="0.25">
      <c r="A24" s="41" t="s">
        <v>42</v>
      </c>
      <c r="B24" s="5" t="s">
        <v>43</v>
      </c>
      <c r="C24" s="44"/>
      <c r="D24" s="45"/>
    </row>
    <row r="25" spans="1:4" x14ac:dyDescent="0.25">
      <c r="A25" s="41" t="s">
        <v>44</v>
      </c>
      <c r="B25" s="5" t="s">
        <v>45</v>
      </c>
      <c r="C25" s="44"/>
      <c r="D25" s="45"/>
    </row>
    <row r="26" spans="1:4" x14ac:dyDescent="0.25">
      <c r="A26" s="41" t="s">
        <v>46</v>
      </c>
      <c r="B26" s="5" t="s">
        <v>47</v>
      </c>
      <c r="C26" s="44"/>
      <c r="D26" s="45"/>
    </row>
    <row r="27" spans="1:4" x14ac:dyDescent="0.25">
      <c r="A27" s="41" t="s">
        <v>48</v>
      </c>
      <c r="B27" s="5" t="s">
        <v>49</v>
      </c>
      <c r="C27" s="44"/>
      <c r="D27" s="45"/>
    </row>
    <row r="28" spans="1:4" x14ac:dyDescent="0.25">
      <c r="A28" s="41" t="s">
        <v>50</v>
      </c>
      <c r="B28" s="5" t="s">
        <v>246</v>
      </c>
      <c r="C28" s="44"/>
      <c r="D28" s="45"/>
    </row>
    <row r="29" spans="1:4" ht="14.4" thickBot="1" x14ac:dyDescent="0.3">
      <c r="A29" s="13" t="s">
        <v>51</v>
      </c>
      <c r="B29" s="6" t="s">
        <v>52</v>
      </c>
      <c r="C29" s="46"/>
      <c r="D29" s="47"/>
    </row>
    <row r="30" spans="1:4" ht="14.4" thickBot="1" x14ac:dyDescent="0.3"/>
    <row r="31" spans="1:4" x14ac:dyDescent="0.25">
      <c r="A31" s="8" t="s">
        <v>53</v>
      </c>
      <c r="B31" s="9"/>
      <c r="C31" s="34" t="s">
        <v>1</v>
      </c>
      <c r="D31" s="10" t="s">
        <v>2</v>
      </c>
    </row>
    <row r="32" spans="1:4" x14ac:dyDescent="0.25">
      <c r="A32" s="12" t="s">
        <v>54</v>
      </c>
      <c r="B32" s="7" t="s">
        <v>55</v>
      </c>
      <c r="C32" s="42"/>
      <c r="D32" s="43"/>
    </row>
    <row r="33" spans="1:4" x14ac:dyDescent="0.25">
      <c r="A33" s="12" t="s">
        <v>56</v>
      </c>
      <c r="B33" s="7" t="s">
        <v>57</v>
      </c>
      <c r="C33" s="42"/>
      <c r="D33" s="43"/>
    </row>
    <row r="34" spans="1:4" x14ac:dyDescent="0.25">
      <c r="A34" s="3" t="s">
        <v>58</v>
      </c>
      <c r="B34" s="7" t="s">
        <v>59</v>
      </c>
      <c r="C34" s="42"/>
      <c r="D34" s="43"/>
    </row>
    <row r="35" spans="1:4" x14ac:dyDescent="0.25">
      <c r="A35" s="3" t="s">
        <v>60</v>
      </c>
      <c r="B35" s="5" t="s">
        <v>43</v>
      </c>
      <c r="C35" s="44"/>
      <c r="D35" s="45"/>
    </row>
    <row r="36" spans="1:4" x14ac:dyDescent="0.25">
      <c r="A36" s="3" t="s">
        <v>61</v>
      </c>
      <c r="B36" s="5" t="s">
        <v>62</v>
      </c>
      <c r="C36" s="44"/>
      <c r="D36" s="45"/>
    </row>
    <row r="37" spans="1:4" x14ac:dyDescent="0.25">
      <c r="A37" s="3" t="s">
        <v>63</v>
      </c>
      <c r="B37" s="5" t="s">
        <v>64</v>
      </c>
      <c r="C37" s="44"/>
      <c r="D37" s="45"/>
    </row>
    <row r="38" spans="1:4" x14ac:dyDescent="0.25">
      <c r="A38" s="3" t="s">
        <v>65</v>
      </c>
      <c r="B38" s="5" t="s">
        <v>66</v>
      </c>
      <c r="C38" s="44"/>
      <c r="D38" s="45"/>
    </row>
    <row r="39" spans="1:4" x14ac:dyDescent="0.25">
      <c r="A39" s="3" t="s">
        <v>67</v>
      </c>
      <c r="B39" s="5" t="s">
        <v>68</v>
      </c>
      <c r="C39" s="44"/>
      <c r="D39" s="45"/>
    </row>
    <row r="40" spans="1:4" x14ac:dyDescent="0.25">
      <c r="A40" s="3" t="s">
        <v>69</v>
      </c>
      <c r="B40" s="5" t="s">
        <v>70</v>
      </c>
      <c r="C40" s="44"/>
      <c r="D40" s="45"/>
    </row>
    <row r="41" spans="1:4" x14ac:dyDescent="0.25">
      <c r="A41" s="3" t="s">
        <v>71</v>
      </c>
      <c r="B41" s="5" t="s">
        <v>72</v>
      </c>
      <c r="C41" s="44"/>
      <c r="D41" s="45"/>
    </row>
    <row r="42" spans="1:4" x14ac:dyDescent="0.25">
      <c r="A42" s="3" t="s">
        <v>73</v>
      </c>
      <c r="B42" s="5" t="s">
        <v>74</v>
      </c>
      <c r="C42" s="44"/>
      <c r="D42" s="45"/>
    </row>
    <row r="43" spans="1:4" ht="14.4" thickBot="1" x14ac:dyDescent="0.3">
      <c r="A43" s="4" t="s">
        <v>75</v>
      </c>
      <c r="B43" s="6" t="s">
        <v>76</v>
      </c>
      <c r="C43" s="46"/>
      <c r="D43" s="47"/>
    </row>
    <row r="44" spans="1:4" ht="14.4" thickBot="1" x14ac:dyDescent="0.3"/>
    <row r="45" spans="1:4" x14ac:dyDescent="0.25">
      <c r="A45" s="8" t="s">
        <v>77</v>
      </c>
      <c r="B45" s="9"/>
      <c r="C45" s="34" t="s">
        <v>1</v>
      </c>
      <c r="D45" s="10" t="s">
        <v>2</v>
      </c>
    </row>
    <row r="46" spans="1:4" x14ac:dyDescent="0.25">
      <c r="A46" s="12" t="s">
        <v>78</v>
      </c>
      <c r="B46" s="7" t="s">
        <v>79</v>
      </c>
      <c r="C46" s="42"/>
      <c r="D46" s="43"/>
    </row>
    <row r="47" spans="1:4" x14ac:dyDescent="0.25">
      <c r="A47" s="12" t="s">
        <v>80</v>
      </c>
      <c r="B47" s="7" t="s">
        <v>81</v>
      </c>
      <c r="C47" s="42"/>
      <c r="D47" s="43"/>
    </row>
    <row r="48" spans="1:4" x14ac:dyDescent="0.25">
      <c r="A48" s="12" t="s">
        <v>82</v>
      </c>
      <c r="B48" s="7" t="s">
        <v>83</v>
      </c>
      <c r="C48" s="42"/>
      <c r="D48" s="43"/>
    </row>
    <row r="49" spans="1:4" x14ac:dyDescent="0.25">
      <c r="A49" s="12" t="s">
        <v>84</v>
      </c>
      <c r="B49" s="7" t="s">
        <v>85</v>
      </c>
      <c r="C49" s="42"/>
      <c r="D49" s="43"/>
    </row>
    <row r="50" spans="1:4" x14ac:dyDescent="0.25">
      <c r="A50" s="12" t="s">
        <v>86</v>
      </c>
      <c r="B50" s="7" t="s">
        <v>87</v>
      </c>
      <c r="C50" s="42"/>
      <c r="D50" s="43"/>
    </row>
    <row r="51" spans="1:4" x14ac:dyDescent="0.25">
      <c r="A51" s="12" t="s">
        <v>88</v>
      </c>
      <c r="B51" s="7" t="s">
        <v>89</v>
      </c>
      <c r="C51" s="42"/>
      <c r="D51" s="43"/>
    </row>
    <row r="52" spans="1:4" x14ac:dyDescent="0.25">
      <c r="A52" s="3" t="s">
        <v>90</v>
      </c>
      <c r="B52" s="7" t="s">
        <v>91</v>
      </c>
      <c r="C52" s="42"/>
      <c r="D52" s="43"/>
    </row>
    <row r="53" spans="1:4" x14ac:dyDescent="0.25">
      <c r="A53" s="12" t="s">
        <v>92</v>
      </c>
      <c r="B53" s="7" t="s">
        <v>93</v>
      </c>
      <c r="C53" s="42"/>
      <c r="D53" s="43"/>
    </row>
    <row r="54" spans="1:4" x14ac:dyDescent="0.25">
      <c r="A54" s="12" t="s">
        <v>94</v>
      </c>
      <c r="B54" s="7" t="s">
        <v>95</v>
      </c>
      <c r="C54" s="42"/>
      <c r="D54" s="43"/>
    </row>
    <row r="55" spans="1:4" x14ac:dyDescent="0.25">
      <c r="A55" s="12" t="s">
        <v>96</v>
      </c>
      <c r="B55" s="5" t="s">
        <v>97</v>
      </c>
      <c r="C55" s="44"/>
      <c r="D55" s="45"/>
    </row>
    <row r="56" spans="1:4" ht="14.4" thickBot="1" x14ac:dyDescent="0.3">
      <c r="A56" s="4" t="s">
        <v>98</v>
      </c>
      <c r="B56" s="6" t="s">
        <v>99</v>
      </c>
      <c r="C56" s="46"/>
      <c r="D56" s="47"/>
    </row>
    <row r="57" spans="1:4" ht="14.4" thickBot="1" x14ac:dyDescent="0.3"/>
    <row r="58" spans="1:4" x14ac:dyDescent="0.25">
      <c r="A58" s="8" t="s">
        <v>100</v>
      </c>
      <c r="B58" s="9"/>
      <c r="C58" s="34" t="s">
        <v>1</v>
      </c>
      <c r="D58" s="10" t="s">
        <v>2</v>
      </c>
    </row>
    <row r="59" spans="1:4" x14ac:dyDescent="0.25">
      <c r="A59" s="12" t="s">
        <v>101</v>
      </c>
      <c r="B59" s="7" t="s">
        <v>102</v>
      </c>
      <c r="C59" s="42"/>
      <c r="D59" s="43"/>
    </row>
    <row r="60" spans="1:4" x14ac:dyDescent="0.25">
      <c r="A60" s="12" t="s">
        <v>103</v>
      </c>
      <c r="B60" s="7" t="s">
        <v>104</v>
      </c>
      <c r="C60" s="42"/>
      <c r="D60" s="43"/>
    </row>
    <row r="61" spans="1:4" x14ac:dyDescent="0.25">
      <c r="A61" s="12" t="s">
        <v>105</v>
      </c>
      <c r="B61" s="7" t="s">
        <v>106</v>
      </c>
      <c r="C61" s="42"/>
      <c r="D61" s="43"/>
    </row>
    <row r="62" spans="1:4" x14ac:dyDescent="0.25">
      <c r="A62" s="3" t="s">
        <v>107</v>
      </c>
      <c r="B62" s="5" t="s">
        <v>108</v>
      </c>
      <c r="C62" s="44"/>
      <c r="D62" s="45"/>
    </row>
    <row r="63" spans="1:4" x14ac:dyDescent="0.25">
      <c r="A63" s="3" t="s">
        <v>109</v>
      </c>
      <c r="B63" s="5" t="s">
        <v>110</v>
      </c>
      <c r="C63" s="44"/>
      <c r="D63" s="45"/>
    </row>
    <row r="64" spans="1:4" x14ac:dyDescent="0.25">
      <c r="A64" s="3" t="s">
        <v>111</v>
      </c>
      <c r="B64" s="66" t="s">
        <v>112</v>
      </c>
      <c r="C64" s="67"/>
      <c r="D64" s="68"/>
    </row>
    <row r="65" spans="1:4" ht="14.4" thickBot="1" x14ac:dyDescent="0.3">
      <c r="A65" s="13" t="s">
        <v>113</v>
      </c>
      <c r="B65" s="6" t="s">
        <v>114</v>
      </c>
      <c r="C65" s="46"/>
      <c r="D65" s="47"/>
    </row>
    <row r="66" spans="1:4" ht="14.4" thickBot="1" x14ac:dyDescent="0.3"/>
    <row r="67" spans="1:4" x14ac:dyDescent="0.25">
      <c r="A67" s="8" t="s">
        <v>115</v>
      </c>
      <c r="B67" s="9"/>
      <c r="C67" s="34" t="s">
        <v>1</v>
      </c>
      <c r="D67" s="10" t="s">
        <v>2</v>
      </c>
    </row>
    <row r="68" spans="1:4" x14ac:dyDescent="0.25">
      <c r="A68" s="12" t="s">
        <v>116</v>
      </c>
      <c r="B68" s="7" t="s">
        <v>117</v>
      </c>
      <c r="C68" s="42"/>
      <c r="D68" s="43"/>
    </row>
    <row r="69" spans="1:4" x14ac:dyDescent="0.25">
      <c r="A69" s="12" t="s">
        <v>118</v>
      </c>
      <c r="B69" s="7" t="s">
        <v>119</v>
      </c>
      <c r="C69" s="42"/>
      <c r="D69" s="43"/>
    </row>
    <row r="70" spans="1:4" x14ac:dyDescent="0.25">
      <c r="A70" s="12" t="s">
        <v>120</v>
      </c>
      <c r="B70" s="7" t="s">
        <v>102</v>
      </c>
      <c r="C70" s="42"/>
      <c r="D70" s="43"/>
    </row>
    <row r="71" spans="1:4" x14ac:dyDescent="0.25">
      <c r="A71" s="12" t="s">
        <v>121</v>
      </c>
      <c r="B71" s="7" t="s">
        <v>106</v>
      </c>
      <c r="C71" s="42"/>
      <c r="D71" s="43"/>
    </row>
    <row r="72" spans="1:4" x14ac:dyDescent="0.25">
      <c r="A72" s="3" t="s">
        <v>122</v>
      </c>
      <c r="B72" s="5" t="s">
        <v>108</v>
      </c>
      <c r="C72" s="44"/>
      <c r="D72" s="45"/>
    </row>
    <row r="73" spans="1:4" x14ac:dyDescent="0.25">
      <c r="A73" s="3" t="s">
        <v>123</v>
      </c>
      <c r="B73" s="5" t="s">
        <v>110</v>
      </c>
      <c r="C73" s="44"/>
      <c r="D73" s="45"/>
    </row>
    <row r="74" spans="1:4" ht="14.4" thickBot="1" x14ac:dyDescent="0.3">
      <c r="A74" s="13" t="s">
        <v>124</v>
      </c>
      <c r="B74" s="6" t="s">
        <v>114</v>
      </c>
      <c r="C74" s="46"/>
      <c r="D74" s="47"/>
    </row>
  </sheetData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5"/>
  <sheetViews>
    <sheetView topLeftCell="A21" workbookViewId="0">
      <selection activeCell="B22" sqref="B22:B25"/>
    </sheetView>
  </sheetViews>
  <sheetFormatPr defaultColWidth="9.109375" defaultRowHeight="13.8" x14ac:dyDescent="0.25"/>
  <cols>
    <col min="1" max="1" width="57.44140625" style="2" customWidth="1"/>
    <col min="2" max="2" width="42.109375" style="2" customWidth="1"/>
    <col min="3" max="3" width="19.6640625" style="2" bestFit="1" customWidth="1"/>
    <col min="4" max="4" width="10.33203125" style="2" customWidth="1"/>
    <col min="5" max="5" width="18.33203125" style="2" bestFit="1" customWidth="1"/>
    <col min="6" max="6" width="8.88671875" style="2" customWidth="1"/>
    <col min="7" max="7" width="13.33203125" style="2" customWidth="1"/>
    <col min="8" max="16384" width="9.109375" style="2"/>
  </cols>
  <sheetData>
    <row r="1" spans="1:7" x14ac:dyDescent="0.25">
      <c r="A1" s="14" t="s">
        <v>125</v>
      </c>
      <c r="B1" s="15" t="s">
        <v>126</v>
      </c>
      <c r="C1" s="15" t="s">
        <v>127</v>
      </c>
      <c r="D1" s="15" t="s">
        <v>128</v>
      </c>
      <c r="E1" s="15" t="s">
        <v>129</v>
      </c>
      <c r="F1" s="15" t="s">
        <v>130</v>
      </c>
      <c r="G1" s="16" t="s">
        <v>131</v>
      </c>
    </row>
    <row r="2" spans="1:7" x14ac:dyDescent="0.25">
      <c r="A2" s="3" t="s">
        <v>132</v>
      </c>
      <c r="B2" s="48" t="s">
        <v>133</v>
      </c>
      <c r="C2" s="48">
        <v>1</v>
      </c>
      <c r="D2" s="48" t="s">
        <v>134</v>
      </c>
      <c r="E2" s="49"/>
      <c r="F2" s="50"/>
      <c r="G2" s="19">
        <f>E2-E2*F2</f>
        <v>0</v>
      </c>
    </row>
    <row r="3" spans="1:7" x14ac:dyDescent="0.25">
      <c r="A3" s="3"/>
      <c r="B3" s="48" t="s">
        <v>135</v>
      </c>
      <c r="C3" s="48">
        <v>1</v>
      </c>
      <c r="D3" s="48" t="s">
        <v>136</v>
      </c>
      <c r="E3" s="49"/>
      <c r="F3" s="50"/>
      <c r="G3" s="19">
        <f>E3-E3*F3</f>
        <v>0</v>
      </c>
    </row>
    <row r="4" spans="1:7" x14ac:dyDescent="0.25">
      <c r="A4" s="3" t="s">
        <v>137</v>
      </c>
      <c r="B4" s="48"/>
      <c r="C4" s="48">
        <v>1</v>
      </c>
      <c r="D4" s="48" t="s">
        <v>136</v>
      </c>
      <c r="E4" s="49"/>
      <c r="F4" s="50"/>
      <c r="G4" s="19">
        <f>C4*E4-C4*E4*F4</f>
        <v>0</v>
      </c>
    </row>
    <row r="5" spans="1:7" x14ac:dyDescent="0.25">
      <c r="A5" s="3" t="s">
        <v>138</v>
      </c>
      <c r="B5" s="48"/>
      <c r="C5" s="48">
        <v>1</v>
      </c>
      <c r="D5" s="48" t="s">
        <v>136</v>
      </c>
      <c r="E5" s="49"/>
      <c r="F5" s="50"/>
      <c r="G5" s="19">
        <f t="shared" ref="G5:G7" si="0">C5*E5-C5*E5*F5</f>
        <v>0</v>
      </c>
    </row>
    <row r="6" spans="1:7" x14ac:dyDescent="0.25">
      <c r="A6" s="3" t="s">
        <v>139</v>
      </c>
      <c r="B6" s="48"/>
      <c r="C6" s="48">
        <v>30</v>
      </c>
      <c r="D6" s="48" t="s">
        <v>136</v>
      </c>
      <c r="E6" s="49"/>
      <c r="F6" s="50"/>
      <c r="G6" s="19">
        <f t="shared" si="0"/>
        <v>0</v>
      </c>
    </row>
    <row r="7" spans="1:7" x14ac:dyDescent="0.25">
      <c r="A7" s="3" t="s">
        <v>140</v>
      </c>
      <c r="B7" s="48"/>
      <c r="C7" s="48">
        <v>1</v>
      </c>
      <c r="D7" s="48" t="s">
        <v>136</v>
      </c>
      <c r="E7" s="49"/>
      <c r="F7" s="50"/>
      <c r="G7" s="19">
        <f t="shared" si="0"/>
        <v>0</v>
      </c>
    </row>
    <row r="8" spans="1:7" x14ac:dyDescent="0.25">
      <c r="A8" s="20" t="s">
        <v>141</v>
      </c>
      <c r="B8" s="51"/>
      <c r="C8" s="51">
        <v>1</v>
      </c>
      <c r="D8" s="51" t="s">
        <v>136</v>
      </c>
      <c r="E8" s="52"/>
      <c r="F8" s="53"/>
      <c r="G8" s="21">
        <f>C8*E8-C8*E8*F8</f>
        <v>0</v>
      </c>
    </row>
    <row r="9" spans="1:7" x14ac:dyDescent="0.25">
      <c r="A9" s="22"/>
      <c r="G9" s="23"/>
    </row>
    <row r="10" spans="1:7" ht="14.4" thickBot="1" x14ac:dyDescent="0.3">
      <c r="A10" s="24"/>
      <c r="B10" s="26"/>
      <c r="C10" s="26" t="s">
        <v>142</v>
      </c>
      <c r="D10" s="36">
        <f>G2</f>
        <v>0</v>
      </c>
      <c r="E10" s="25"/>
      <c r="F10" s="26" t="s">
        <v>143</v>
      </c>
      <c r="G10" s="27">
        <f>SUM(G3:G8)*12</f>
        <v>0</v>
      </c>
    </row>
    <row r="11" spans="1:7" x14ac:dyDescent="0.25">
      <c r="B11" s="38"/>
      <c r="C11" s="38"/>
      <c r="D11" s="39"/>
      <c r="F11" s="38"/>
      <c r="G11" s="39"/>
    </row>
    <row r="12" spans="1:7" ht="14.4" thickBot="1" x14ac:dyDescent="0.3"/>
    <row r="13" spans="1:7" x14ac:dyDescent="0.25">
      <c r="A13" s="30" t="s">
        <v>144</v>
      </c>
      <c r="B13" s="31" t="s">
        <v>145</v>
      </c>
      <c r="C13" s="31" t="s">
        <v>127</v>
      </c>
      <c r="D13" s="31" t="s">
        <v>128</v>
      </c>
      <c r="E13" s="31" t="s">
        <v>129</v>
      </c>
      <c r="F13" s="31" t="s">
        <v>130</v>
      </c>
      <c r="G13" s="32" t="s">
        <v>131</v>
      </c>
    </row>
    <row r="14" spans="1:7" x14ac:dyDescent="0.25">
      <c r="A14" s="12" t="s">
        <v>146</v>
      </c>
      <c r="B14" s="54"/>
      <c r="C14" s="55">
        <v>3000</v>
      </c>
      <c r="D14" s="54" t="s">
        <v>147</v>
      </c>
      <c r="E14" s="56"/>
      <c r="F14" s="57"/>
      <c r="G14" s="33">
        <f t="shared" ref="G14:G36" si="1">C14*E14-C14*E14*F14</f>
        <v>0</v>
      </c>
    </row>
    <row r="15" spans="1:7" x14ac:dyDescent="0.25">
      <c r="A15" s="3" t="s">
        <v>148</v>
      </c>
      <c r="B15" s="48"/>
      <c r="C15" s="58">
        <v>10000</v>
      </c>
      <c r="D15" s="48" t="s">
        <v>147</v>
      </c>
      <c r="E15" s="49"/>
      <c r="F15" s="50"/>
      <c r="G15" s="19">
        <f t="shared" si="1"/>
        <v>0</v>
      </c>
    </row>
    <row r="16" spans="1:7" x14ac:dyDescent="0.25">
      <c r="A16" s="3" t="s">
        <v>149</v>
      </c>
      <c r="B16" s="48"/>
      <c r="C16" s="58">
        <v>150</v>
      </c>
      <c r="D16" s="48"/>
      <c r="E16" s="59"/>
      <c r="F16" s="60"/>
      <c r="G16" s="19"/>
    </row>
    <row r="17" spans="1:7" x14ac:dyDescent="0.25">
      <c r="A17" s="3"/>
      <c r="B17" s="48" t="s">
        <v>150</v>
      </c>
      <c r="C17" s="58"/>
      <c r="D17" s="48" t="s">
        <v>147</v>
      </c>
      <c r="E17" s="49"/>
      <c r="F17" s="50"/>
      <c r="G17" s="19">
        <f t="shared" si="1"/>
        <v>0</v>
      </c>
    </row>
    <row r="18" spans="1:7" x14ac:dyDescent="0.25">
      <c r="A18" s="3"/>
      <c r="B18" s="48" t="s">
        <v>151</v>
      </c>
      <c r="C18" s="58"/>
      <c r="D18" s="48" t="s">
        <v>147</v>
      </c>
      <c r="E18" s="49"/>
      <c r="F18" s="50"/>
      <c r="G18" s="19">
        <f t="shared" si="1"/>
        <v>0</v>
      </c>
    </row>
    <row r="19" spans="1:7" x14ac:dyDescent="0.25">
      <c r="A19" s="3"/>
      <c r="B19" s="48" t="s">
        <v>152</v>
      </c>
      <c r="C19" s="58"/>
      <c r="D19" s="48" t="s">
        <v>147</v>
      </c>
      <c r="E19" s="49"/>
      <c r="F19" s="50"/>
      <c r="G19" s="19">
        <f t="shared" si="1"/>
        <v>0</v>
      </c>
    </row>
    <row r="20" spans="1:7" x14ac:dyDescent="0.25">
      <c r="A20" s="3"/>
      <c r="B20" s="48" t="s">
        <v>153</v>
      </c>
      <c r="C20" s="58"/>
      <c r="D20" s="48" t="s">
        <v>147</v>
      </c>
      <c r="E20" s="49"/>
      <c r="F20" s="50"/>
      <c r="G20" s="19">
        <f t="shared" si="1"/>
        <v>0</v>
      </c>
    </row>
    <row r="21" spans="1:7" x14ac:dyDescent="0.25">
      <c r="A21" s="3" t="s">
        <v>154</v>
      </c>
      <c r="B21" s="48"/>
      <c r="C21" s="58">
        <v>50</v>
      </c>
      <c r="D21" s="48"/>
      <c r="E21" s="59"/>
      <c r="F21" s="60"/>
      <c r="G21" s="19"/>
    </row>
    <row r="22" spans="1:7" x14ac:dyDescent="0.25">
      <c r="A22" s="3"/>
      <c r="B22" s="48" t="s">
        <v>150</v>
      </c>
      <c r="C22" s="58"/>
      <c r="D22" s="48" t="s">
        <v>147</v>
      </c>
      <c r="E22" s="49"/>
      <c r="F22" s="50"/>
      <c r="G22" s="19">
        <f t="shared" si="1"/>
        <v>0</v>
      </c>
    </row>
    <row r="23" spans="1:7" x14ac:dyDescent="0.25">
      <c r="A23" s="3"/>
      <c r="B23" s="48" t="s">
        <v>151</v>
      </c>
      <c r="C23" s="58"/>
      <c r="D23" s="48" t="s">
        <v>147</v>
      </c>
      <c r="E23" s="49"/>
      <c r="F23" s="50"/>
      <c r="G23" s="19">
        <f t="shared" si="1"/>
        <v>0</v>
      </c>
    </row>
    <row r="24" spans="1:7" x14ac:dyDescent="0.25">
      <c r="A24" s="3"/>
      <c r="B24" s="48" t="s">
        <v>152</v>
      </c>
      <c r="C24" s="58"/>
      <c r="D24" s="48" t="s">
        <v>147</v>
      </c>
      <c r="E24" s="49"/>
      <c r="F24" s="50"/>
      <c r="G24" s="19">
        <f t="shared" si="1"/>
        <v>0</v>
      </c>
    </row>
    <row r="25" spans="1:7" x14ac:dyDescent="0.25">
      <c r="A25" s="3"/>
      <c r="B25" s="48" t="s">
        <v>153</v>
      </c>
      <c r="C25" s="58"/>
      <c r="D25" s="48" t="s">
        <v>147</v>
      </c>
      <c r="E25" s="49"/>
      <c r="F25" s="50"/>
      <c r="G25" s="19">
        <f t="shared" si="1"/>
        <v>0</v>
      </c>
    </row>
    <row r="26" spans="1:7" x14ac:dyDescent="0.25">
      <c r="A26" s="3" t="s">
        <v>155</v>
      </c>
      <c r="B26" s="48"/>
      <c r="C26" s="58">
        <v>500</v>
      </c>
      <c r="D26" s="48"/>
      <c r="E26" s="59"/>
      <c r="F26" s="60"/>
      <c r="G26" s="19"/>
    </row>
    <row r="27" spans="1:7" x14ac:dyDescent="0.25">
      <c r="A27" s="3"/>
      <c r="B27" s="48" t="s">
        <v>150</v>
      </c>
      <c r="C27" s="58"/>
      <c r="D27" s="48" t="s">
        <v>147</v>
      </c>
      <c r="E27" s="49"/>
      <c r="F27" s="50"/>
      <c r="G27" s="19">
        <f t="shared" si="1"/>
        <v>0</v>
      </c>
    </row>
    <row r="28" spans="1:7" x14ac:dyDescent="0.25">
      <c r="A28" s="3"/>
      <c r="B28" s="48" t="s">
        <v>151</v>
      </c>
      <c r="C28" s="58"/>
      <c r="D28" s="48" t="s">
        <v>147</v>
      </c>
      <c r="E28" s="49"/>
      <c r="F28" s="50"/>
      <c r="G28" s="19">
        <f t="shared" si="1"/>
        <v>0</v>
      </c>
    </row>
    <row r="29" spans="1:7" x14ac:dyDescent="0.25">
      <c r="A29" s="3"/>
      <c r="B29" s="48" t="s">
        <v>152</v>
      </c>
      <c r="C29" s="58"/>
      <c r="D29" s="48" t="s">
        <v>147</v>
      </c>
      <c r="E29" s="49"/>
      <c r="F29" s="50"/>
      <c r="G29" s="19">
        <f t="shared" si="1"/>
        <v>0</v>
      </c>
    </row>
    <row r="30" spans="1:7" x14ac:dyDescent="0.25">
      <c r="A30" s="3"/>
      <c r="B30" s="48" t="s">
        <v>153</v>
      </c>
      <c r="C30" s="58"/>
      <c r="D30" s="48" t="s">
        <v>147</v>
      </c>
      <c r="E30" s="49"/>
      <c r="F30" s="50"/>
      <c r="G30" s="19">
        <f t="shared" si="1"/>
        <v>0</v>
      </c>
    </row>
    <row r="31" spans="1:7" x14ac:dyDescent="0.25">
      <c r="A31" s="3" t="s">
        <v>156</v>
      </c>
      <c r="B31" s="48"/>
      <c r="C31" s="58">
        <v>300</v>
      </c>
      <c r="D31" s="48" t="s">
        <v>147</v>
      </c>
      <c r="E31" s="49"/>
      <c r="F31" s="50"/>
      <c r="G31" s="19">
        <f t="shared" si="1"/>
        <v>0</v>
      </c>
    </row>
    <row r="32" spans="1:7" x14ac:dyDescent="0.25">
      <c r="A32" s="3" t="s">
        <v>157</v>
      </c>
      <c r="B32" s="48"/>
      <c r="C32" s="58">
        <v>2500</v>
      </c>
      <c r="D32" s="48" t="s">
        <v>147</v>
      </c>
      <c r="E32" s="49"/>
      <c r="F32" s="50"/>
      <c r="G32" s="19">
        <f t="shared" si="1"/>
        <v>0</v>
      </c>
    </row>
    <row r="33" spans="1:7" x14ac:dyDescent="0.25">
      <c r="A33" s="3" t="s">
        <v>158</v>
      </c>
      <c r="B33" s="48"/>
      <c r="C33" s="58">
        <v>0</v>
      </c>
      <c r="D33" s="48" t="s">
        <v>147</v>
      </c>
      <c r="E33" s="49"/>
      <c r="F33" s="50"/>
      <c r="G33" s="19">
        <f t="shared" si="1"/>
        <v>0</v>
      </c>
    </row>
    <row r="34" spans="1:7" x14ac:dyDescent="0.25">
      <c r="A34" s="3" t="s">
        <v>159</v>
      </c>
      <c r="B34" s="48"/>
      <c r="C34" s="58">
        <v>60</v>
      </c>
      <c r="D34" s="48" t="s">
        <v>147</v>
      </c>
      <c r="E34" s="49"/>
      <c r="F34" s="50"/>
      <c r="G34" s="19">
        <f t="shared" si="1"/>
        <v>0</v>
      </c>
    </row>
    <row r="35" spans="1:7" x14ac:dyDescent="0.25">
      <c r="A35" s="3" t="s">
        <v>160</v>
      </c>
      <c r="B35" s="48"/>
      <c r="C35" s="58">
        <v>60</v>
      </c>
      <c r="D35" s="48" t="s">
        <v>147</v>
      </c>
      <c r="E35" s="49"/>
      <c r="F35" s="50"/>
      <c r="G35" s="19">
        <f t="shared" si="1"/>
        <v>0</v>
      </c>
    </row>
    <row r="36" spans="1:7" x14ac:dyDescent="0.25">
      <c r="A36" s="3" t="s">
        <v>161</v>
      </c>
      <c r="B36" s="48"/>
      <c r="C36" s="58">
        <v>0</v>
      </c>
      <c r="D36" s="48" t="s">
        <v>147</v>
      </c>
      <c r="E36" s="49"/>
      <c r="F36" s="50"/>
      <c r="G36" s="19">
        <f t="shared" si="1"/>
        <v>0</v>
      </c>
    </row>
    <row r="37" spans="1:7" x14ac:dyDescent="0.25">
      <c r="A37" s="20" t="s">
        <v>162</v>
      </c>
      <c r="B37" s="51"/>
      <c r="C37" s="61">
        <v>0</v>
      </c>
      <c r="D37" s="51" t="s">
        <v>147</v>
      </c>
      <c r="E37" s="52"/>
      <c r="F37" s="53"/>
      <c r="G37" s="21">
        <f>C37*E37-C37*E37*F37</f>
        <v>0</v>
      </c>
    </row>
    <row r="38" spans="1:7" x14ac:dyDescent="0.25">
      <c r="A38" s="22"/>
      <c r="G38" s="23"/>
    </row>
    <row r="39" spans="1:7" x14ac:dyDescent="0.25">
      <c r="A39" s="37" t="s">
        <v>163</v>
      </c>
      <c r="G39" s="23"/>
    </row>
    <row r="40" spans="1:7" x14ac:dyDescent="0.25">
      <c r="A40" s="37" t="s">
        <v>164</v>
      </c>
      <c r="G40" s="23"/>
    </row>
    <row r="41" spans="1:7" ht="14.4" x14ac:dyDescent="0.3">
      <c r="A41" s="28"/>
      <c r="G41" s="23"/>
    </row>
    <row r="42" spans="1:7" ht="15" thickBot="1" x14ac:dyDescent="0.35">
      <c r="A42" s="29"/>
      <c r="B42" s="25"/>
      <c r="C42" s="25"/>
      <c r="D42" s="25"/>
      <c r="E42" s="25"/>
      <c r="F42" s="26" t="s">
        <v>165</v>
      </c>
      <c r="G42" s="27">
        <f>SUM(G14:G37)*12</f>
        <v>0</v>
      </c>
    </row>
    <row r="43" spans="1:7" ht="14.4" x14ac:dyDescent="0.3">
      <c r="A43" s="40"/>
      <c r="F43" s="38"/>
      <c r="G43" s="39"/>
    </row>
    <row r="44" spans="1:7" ht="14.4" thickBot="1" x14ac:dyDescent="0.3"/>
    <row r="45" spans="1:7" x14ac:dyDescent="0.25">
      <c r="A45" s="14" t="s">
        <v>166</v>
      </c>
      <c r="B45" s="15" t="s">
        <v>167</v>
      </c>
      <c r="C45" s="15" t="s">
        <v>127</v>
      </c>
      <c r="D45" s="15" t="s">
        <v>128</v>
      </c>
      <c r="E45" s="15" t="s">
        <v>129</v>
      </c>
      <c r="F45" s="15" t="s">
        <v>130</v>
      </c>
      <c r="G45" s="16" t="s">
        <v>131</v>
      </c>
    </row>
    <row r="46" spans="1:7" x14ac:dyDescent="0.25">
      <c r="A46" s="17" t="s">
        <v>168</v>
      </c>
      <c r="B46" s="62"/>
      <c r="C46" s="63">
        <v>280</v>
      </c>
      <c r="D46" s="62" t="s">
        <v>147</v>
      </c>
      <c r="E46" s="64"/>
      <c r="F46" s="65"/>
      <c r="G46" s="18">
        <f>C46*E46-C46*E46*F46</f>
        <v>0</v>
      </c>
    </row>
    <row r="47" spans="1:7" x14ac:dyDescent="0.25">
      <c r="A47" s="3" t="s">
        <v>169</v>
      </c>
      <c r="B47" s="48"/>
      <c r="C47" s="58">
        <v>115</v>
      </c>
      <c r="D47" s="48" t="s">
        <v>147</v>
      </c>
      <c r="E47" s="49"/>
      <c r="F47" s="50"/>
      <c r="G47" s="19">
        <f t="shared" ref="G47:G50" si="2">C47*E47-C47*E47*F47</f>
        <v>0</v>
      </c>
    </row>
    <row r="48" spans="1:7" x14ac:dyDescent="0.25">
      <c r="A48" s="3" t="s">
        <v>170</v>
      </c>
      <c r="B48" s="48"/>
      <c r="C48" s="58">
        <v>5</v>
      </c>
      <c r="D48" s="48" t="s">
        <v>147</v>
      </c>
      <c r="E48" s="49"/>
      <c r="F48" s="50"/>
      <c r="G48" s="19">
        <f t="shared" si="2"/>
        <v>0</v>
      </c>
    </row>
    <row r="49" spans="1:7" x14ac:dyDescent="0.25">
      <c r="A49" s="3" t="s">
        <v>171</v>
      </c>
      <c r="B49" s="48"/>
      <c r="C49" s="58">
        <v>5</v>
      </c>
      <c r="D49" s="48" t="s">
        <v>147</v>
      </c>
      <c r="E49" s="49"/>
      <c r="F49" s="50"/>
      <c r="G49" s="19">
        <f t="shared" si="2"/>
        <v>0</v>
      </c>
    </row>
    <row r="50" spans="1:7" x14ac:dyDescent="0.25">
      <c r="A50" s="3" t="s">
        <v>172</v>
      </c>
      <c r="B50" s="48"/>
      <c r="C50" s="58">
        <v>40</v>
      </c>
      <c r="D50" s="48" t="s">
        <v>147</v>
      </c>
      <c r="E50" s="49"/>
      <c r="F50" s="50"/>
      <c r="G50" s="19">
        <f t="shared" si="2"/>
        <v>0</v>
      </c>
    </row>
    <row r="51" spans="1:7" x14ac:dyDescent="0.25">
      <c r="A51" s="20" t="s">
        <v>173</v>
      </c>
      <c r="B51" s="51"/>
      <c r="C51" s="61">
        <v>5</v>
      </c>
      <c r="D51" s="51" t="s">
        <v>147</v>
      </c>
      <c r="E51" s="52"/>
      <c r="F51" s="53"/>
      <c r="G51" s="21">
        <f>C51*E51-C51*E51*F51</f>
        <v>0</v>
      </c>
    </row>
    <row r="52" spans="1:7" x14ac:dyDescent="0.25">
      <c r="A52" s="22"/>
      <c r="G52" s="23"/>
    </row>
    <row r="53" spans="1:7" ht="14.4" thickBot="1" x14ac:dyDescent="0.3">
      <c r="A53" s="24"/>
      <c r="B53" s="25"/>
      <c r="C53" s="25"/>
      <c r="D53" s="25"/>
      <c r="E53" s="25"/>
      <c r="F53" s="26" t="s">
        <v>165</v>
      </c>
      <c r="G53" s="27">
        <f>SUM(G46:G51)*12</f>
        <v>0</v>
      </c>
    </row>
    <row r="55" spans="1:7" x14ac:dyDescent="0.25">
      <c r="A55" s="1" t="s">
        <v>174</v>
      </c>
      <c r="B55" s="1" t="s">
        <v>175</v>
      </c>
      <c r="C55" s="1" t="s">
        <v>127</v>
      </c>
      <c r="D55" s="1" t="s">
        <v>128</v>
      </c>
      <c r="E55" s="1" t="s">
        <v>129</v>
      </c>
      <c r="F55" s="1" t="s">
        <v>130</v>
      </c>
      <c r="G55" s="1" t="s">
        <v>131</v>
      </c>
    </row>
  </sheetData>
  <pageMargins left="0.7" right="0.7" top="0.75" bottom="0.75" header="0.3" footer="0.3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7"/>
  <sheetViews>
    <sheetView tabSelected="1" workbookViewId="0">
      <selection activeCell="E10" sqref="E10"/>
    </sheetView>
  </sheetViews>
  <sheetFormatPr defaultColWidth="9.109375" defaultRowHeight="13.8" x14ac:dyDescent="0.25"/>
  <cols>
    <col min="1" max="1" width="30.109375" style="2" bestFit="1" customWidth="1"/>
    <col min="2" max="2" width="14.88671875" style="2" bestFit="1" customWidth="1"/>
    <col min="3" max="3" width="17.5546875" style="2" bestFit="1" customWidth="1"/>
    <col min="4" max="4" width="70.6640625" style="2" bestFit="1" customWidth="1"/>
    <col min="5" max="5" width="18.88671875" style="2" customWidth="1"/>
    <col min="6" max="6" width="9.6640625" style="38" customWidth="1"/>
    <col min="7" max="8" width="18.33203125" style="2" bestFit="1" customWidth="1"/>
    <col min="9" max="9" width="12.5546875" style="2" customWidth="1"/>
    <col min="10" max="10" width="13.88671875" style="2" customWidth="1"/>
    <col min="11" max="16384" width="9.109375" style="2"/>
  </cols>
  <sheetData>
    <row r="1" spans="1:9" x14ac:dyDescent="0.25">
      <c r="A1" s="14" t="s">
        <v>125</v>
      </c>
      <c r="B1" s="15"/>
      <c r="C1" s="15"/>
      <c r="D1" s="15" t="s">
        <v>175</v>
      </c>
      <c r="E1" s="15" t="s">
        <v>127</v>
      </c>
      <c r="F1" s="87" t="s">
        <v>128</v>
      </c>
      <c r="G1" s="15" t="s">
        <v>129</v>
      </c>
      <c r="H1" s="15" t="s">
        <v>130</v>
      </c>
      <c r="I1" s="16" t="s">
        <v>131</v>
      </c>
    </row>
    <row r="2" spans="1:9" ht="15" customHeight="1" x14ac:dyDescent="0.25">
      <c r="A2" s="83" t="s">
        <v>176</v>
      </c>
      <c r="B2" s="82"/>
      <c r="C2" s="82"/>
      <c r="D2" s="69" t="s">
        <v>177</v>
      </c>
      <c r="E2" s="69">
        <v>1</v>
      </c>
      <c r="F2" s="85" t="s">
        <v>136</v>
      </c>
      <c r="G2" s="70"/>
      <c r="H2" s="71"/>
      <c r="I2" s="72">
        <f>G2*E2-E2*G2*H2</f>
        <v>0</v>
      </c>
    </row>
    <row r="3" spans="1:9" ht="15" customHeight="1" x14ac:dyDescent="0.25">
      <c r="A3" s="83"/>
      <c r="B3" s="82"/>
      <c r="C3" s="82"/>
      <c r="D3" s="69" t="s">
        <v>178</v>
      </c>
      <c r="E3" s="69">
        <v>1</v>
      </c>
      <c r="F3" s="85" t="s">
        <v>136</v>
      </c>
      <c r="G3" s="70"/>
      <c r="H3" s="71"/>
      <c r="I3" s="72">
        <f>E3*G3-E3*G3*H3</f>
        <v>0</v>
      </c>
    </row>
    <row r="4" spans="1:9" ht="15" customHeight="1" x14ac:dyDescent="0.25">
      <c r="A4" s="83" t="s">
        <v>179</v>
      </c>
      <c r="B4" s="82"/>
      <c r="C4" s="82"/>
      <c r="D4" s="69" t="s">
        <v>177</v>
      </c>
      <c r="E4" s="69">
        <v>1</v>
      </c>
      <c r="F4" s="85" t="s">
        <v>136</v>
      </c>
      <c r="G4" s="70"/>
      <c r="H4" s="71"/>
      <c r="I4" s="72">
        <f>E4*G4-E4*G4*H4</f>
        <v>0</v>
      </c>
    </row>
    <row r="5" spans="1:9" ht="15" customHeight="1" x14ac:dyDescent="0.25">
      <c r="A5" s="83"/>
      <c r="B5" s="82"/>
      <c r="C5" s="82"/>
      <c r="D5" s="69" t="s">
        <v>178</v>
      </c>
      <c r="E5" s="69">
        <v>1</v>
      </c>
      <c r="F5" s="85" t="s">
        <v>136</v>
      </c>
      <c r="G5" s="70"/>
      <c r="H5" s="71"/>
      <c r="I5" s="72">
        <f>E5*G5-E5*G5*H5</f>
        <v>0</v>
      </c>
    </row>
    <row r="6" spans="1:9" ht="15" customHeight="1" x14ac:dyDescent="0.25">
      <c r="A6" s="83" t="s">
        <v>180</v>
      </c>
      <c r="B6" s="82"/>
      <c r="C6" s="82"/>
      <c r="D6" s="69" t="s">
        <v>181</v>
      </c>
      <c r="E6" s="69">
        <v>1</v>
      </c>
      <c r="F6" s="85" t="s">
        <v>136</v>
      </c>
      <c r="G6" s="70"/>
      <c r="H6" s="71"/>
      <c r="I6" s="72">
        <f>E6*G6-E6*G6*H6</f>
        <v>0</v>
      </c>
    </row>
    <row r="7" spans="1:9" ht="15" customHeight="1" x14ac:dyDescent="0.25">
      <c r="A7" s="83" t="s">
        <v>182</v>
      </c>
      <c r="B7" s="82"/>
      <c r="C7" s="82"/>
      <c r="D7" s="69" t="s">
        <v>183</v>
      </c>
      <c r="E7" s="69">
        <v>1</v>
      </c>
      <c r="F7" s="85" t="s">
        <v>136</v>
      </c>
      <c r="G7" s="70"/>
      <c r="H7" s="71"/>
      <c r="I7" s="72">
        <f>E7*G7-E7*G7*H7</f>
        <v>0</v>
      </c>
    </row>
    <row r="8" spans="1:9" x14ac:dyDescent="0.25">
      <c r="A8" s="22"/>
      <c r="I8" s="23"/>
    </row>
    <row r="9" spans="1:9" ht="14.4" thickBot="1" x14ac:dyDescent="0.3">
      <c r="A9" s="24"/>
      <c r="B9" s="25"/>
      <c r="C9" s="25"/>
      <c r="D9" s="25"/>
      <c r="E9" s="25"/>
      <c r="F9" s="26"/>
      <c r="G9" s="25"/>
      <c r="H9" s="26" t="s">
        <v>143</v>
      </c>
      <c r="I9" s="27">
        <f>SUM(I2:I7)*24</f>
        <v>0</v>
      </c>
    </row>
    <row r="10" spans="1:9" ht="14.4" thickBot="1" x14ac:dyDescent="0.3"/>
    <row r="11" spans="1:9" x14ac:dyDescent="0.25">
      <c r="A11" s="14" t="s">
        <v>166</v>
      </c>
      <c r="B11" s="15"/>
      <c r="C11" s="15"/>
      <c r="D11" s="15" t="s">
        <v>167</v>
      </c>
      <c r="E11" s="15" t="s">
        <v>127</v>
      </c>
      <c r="F11" s="84" t="s">
        <v>128</v>
      </c>
      <c r="G11" s="15" t="s">
        <v>129</v>
      </c>
      <c r="H11" s="15" t="s">
        <v>130</v>
      </c>
      <c r="I11" s="16" t="s">
        <v>131</v>
      </c>
    </row>
    <row r="12" spans="1:9" ht="15" customHeight="1" x14ac:dyDescent="0.25">
      <c r="A12" s="76" t="s">
        <v>184</v>
      </c>
      <c r="B12" s="77"/>
      <c r="C12" s="77"/>
      <c r="D12" s="73"/>
      <c r="E12" s="69">
        <v>60</v>
      </c>
      <c r="F12" s="85" t="s">
        <v>136</v>
      </c>
      <c r="G12" s="70"/>
      <c r="H12" s="71"/>
      <c r="I12" s="72">
        <f>G12*E12-E12*G12*H12</f>
        <v>0</v>
      </c>
    </row>
    <row r="13" spans="1:9" ht="15" customHeight="1" x14ac:dyDescent="0.25">
      <c r="A13" s="76" t="s">
        <v>185</v>
      </c>
      <c r="B13" s="77"/>
      <c r="C13" s="77"/>
      <c r="D13" s="73"/>
      <c r="E13" s="69">
        <v>165</v>
      </c>
      <c r="F13" s="85" t="s">
        <v>136</v>
      </c>
      <c r="G13" s="70"/>
      <c r="H13" s="71"/>
      <c r="I13" s="72">
        <f>G13*E13-E13*G13*H13</f>
        <v>0</v>
      </c>
    </row>
    <row r="14" spans="1:9" ht="15" customHeight="1" x14ac:dyDescent="0.25">
      <c r="A14" s="76" t="s">
        <v>186</v>
      </c>
      <c r="B14" s="77"/>
      <c r="C14" s="77"/>
      <c r="D14" s="73"/>
      <c r="E14" s="69">
        <v>40</v>
      </c>
      <c r="F14" s="85" t="s">
        <v>136</v>
      </c>
      <c r="G14" s="70"/>
      <c r="H14" s="71"/>
      <c r="I14" s="72">
        <f>G14*E14-E14*G14*H14</f>
        <v>0</v>
      </c>
    </row>
    <row r="15" spans="1:9" ht="15" customHeight="1" x14ac:dyDescent="0.25">
      <c r="A15" s="76" t="s">
        <v>187</v>
      </c>
      <c r="B15" s="77"/>
      <c r="C15" s="77"/>
      <c r="D15" s="73"/>
      <c r="E15" s="69">
        <v>1</v>
      </c>
      <c r="F15" s="85" t="s">
        <v>136</v>
      </c>
      <c r="G15" s="70"/>
      <c r="H15" s="71"/>
      <c r="I15" s="72">
        <f>G15*E15-E15*G15*H15</f>
        <v>0</v>
      </c>
    </row>
    <row r="16" spans="1:9" x14ac:dyDescent="0.25">
      <c r="A16" s="76" t="s">
        <v>188</v>
      </c>
      <c r="B16" s="77"/>
      <c r="C16" s="77"/>
      <c r="D16" s="73"/>
      <c r="E16" s="69">
        <v>1</v>
      </c>
      <c r="F16" s="85" t="s">
        <v>136</v>
      </c>
      <c r="G16" s="70"/>
      <c r="H16" s="71"/>
      <c r="I16" s="72">
        <f>G16*E16-E16*G16*H16</f>
        <v>0</v>
      </c>
    </row>
    <row r="17" spans="1:9" x14ac:dyDescent="0.25">
      <c r="A17" s="22"/>
      <c r="I17" s="23"/>
    </row>
    <row r="18" spans="1:9" ht="14.4" thickBot="1" x14ac:dyDescent="0.3">
      <c r="A18" s="24"/>
      <c r="B18" s="25"/>
      <c r="C18" s="25"/>
      <c r="D18" s="25"/>
      <c r="E18" s="25"/>
      <c r="F18" s="26"/>
      <c r="G18" s="25"/>
      <c r="H18" s="26" t="s">
        <v>189</v>
      </c>
      <c r="I18" s="27">
        <f>SUM(I12:I16)*24</f>
        <v>0</v>
      </c>
    </row>
    <row r="19" spans="1:9" ht="14.4" thickBot="1" x14ac:dyDescent="0.3"/>
    <row r="20" spans="1:9" x14ac:dyDescent="0.25">
      <c r="A20" s="30" t="s">
        <v>190</v>
      </c>
      <c r="B20" s="31" t="s">
        <v>191</v>
      </c>
      <c r="C20" s="31" t="s">
        <v>192</v>
      </c>
      <c r="D20" s="31" t="s">
        <v>193</v>
      </c>
      <c r="E20" s="31" t="s">
        <v>194</v>
      </c>
      <c r="F20" s="86" t="s">
        <v>128</v>
      </c>
      <c r="G20" s="31" t="s">
        <v>129</v>
      </c>
      <c r="H20" s="31" t="s">
        <v>130</v>
      </c>
      <c r="I20" s="32" t="s">
        <v>131</v>
      </c>
    </row>
    <row r="21" spans="1:9" x14ac:dyDescent="0.25">
      <c r="A21" s="83" t="s">
        <v>195</v>
      </c>
      <c r="B21" s="82" t="s">
        <v>196</v>
      </c>
      <c r="C21" s="82" t="s">
        <v>197</v>
      </c>
      <c r="D21" s="74" t="s">
        <v>198</v>
      </c>
      <c r="E21" s="69" t="s">
        <v>199</v>
      </c>
      <c r="F21" s="85" t="s">
        <v>136</v>
      </c>
      <c r="G21" s="70"/>
      <c r="H21" s="71"/>
      <c r="I21" s="72">
        <f>G21-G21*H21</f>
        <v>0</v>
      </c>
    </row>
    <row r="22" spans="1:9" x14ac:dyDescent="0.25">
      <c r="A22" s="83"/>
      <c r="B22" s="82"/>
      <c r="C22" s="82"/>
      <c r="D22" s="74" t="s">
        <v>200</v>
      </c>
      <c r="E22" s="69" t="s">
        <v>199</v>
      </c>
      <c r="F22" s="85" t="s">
        <v>136</v>
      </c>
      <c r="G22" s="70"/>
      <c r="H22" s="71"/>
      <c r="I22" s="72">
        <f t="shared" ref="I22:I43" si="0">G22-G22*H22</f>
        <v>0</v>
      </c>
    </row>
    <row r="23" spans="1:9" x14ac:dyDescent="0.25">
      <c r="A23" s="83"/>
      <c r="B23" s="82"/>
      <c r="C23" s="82"/>
      <c r="D23" s="74" t="s">
        <v>201</v>
      </c>
      <c r="E23" s="69" t="s">
        <v>199</v>
      </c>
      <c r="F23" s="85" t="s">
        <v>136</v>
      </c>
      <c r="G23" s="70"/>
      <c r="H23" s="71"/>
      <c r="I23" s="72">
        <f t="shared" si="0"/>
        <v>0</v>
      </c>
    </row>
    <row r="24" spans="1:9" x14ac:dyDescent="0.25">
      <c r="A24" s="83"/>
      <c r="B24" s="82"/>
      <c r="C24" s="82"/>
      <c r="D24" s="74" t="s">
        <v>202</v>
      </c>
      <c r="E24" s="69" t="s">
        <v>203</v>
      </c>
      <c r="F24" s="85" t="s">
        <v>136</v>
      </c>
      <c r="G24" s="70"/>
      <c r="H24" s="71"/>
      <c r="I24" s="72">
        <f t="shared" si="0"/>
        <v>0</v>
      </c>
    </row>
    <row r="25" spans="1:9" x14ac:dyDescent="0.25">
      <c r="A25" s="83"/>
      <c r="B25" s="82"/>
      <c r="C25" s="74" t="s">
        <v>204</v>
      </c>
      <c r="D25" s="74" t="s">
        <v>205</v>
      </c>
      <c r="E25" s="69" t="s">
        <v>206</v>
      </c>
      <c r="F25" s="85" t="s">
        <v>136</v>
      </c>
      <c r="G25" s="70"/>
      <c r="H25" s="71"/>
      <c r="I25" s="72">
        <f t="shared" si="0"/>
        <v>0</v>
      </c>
    </row>
    <row r="26" spans="1:9" x14ac:dyDescent="0.25">
      <c r="A26" s="83"/>
      <c r="B26" s="82"/>
      <c r="C26" s="74" t="s">
        <v>207</v>
      </c>
      <c r="D26" s="74" t="s">
        <v>208</v>
      </c>
      <c r="E26" s="69" t="s">
        <v>206</v>
      </c>
      <c r="F26" s="85" t="s">
        <v>136</v>
      </c>
      <c r="G26" s="70"/>
      <c r="H26" s="71"/>
      <c r="I26" s="72">
        <f t="shared" si="0"/>
        <v>0</v>
      </c>
    </row>
    <row r="27" spans="1:9" x14ac:dyDescent="0.25">
      <c r="A27" s="83"/>
      <c r="B27" s="82"/>
      <c r="C27" s="74" t="s">
        <v>209</v>
      </c>
      <c r="D27" s="75" t="s">
        <v>210</v>
      </c>
      <c r="E27" s="69" t="s">
        <v>211</v>
      </c>
      <c r="F27" s="85" t="s">
        <v>136</v>
      </c>
      <c r="G27" s="70"/>
      <c r="H27" s="71"/>
      <c r="I27" s="72">
        <f t="shared" si="0"/>
        <v>0</v>
      </c>
    </row>
    <row r="28" spans="1:9" x14ac:dyDescent="0.25">
      <c r="A28" s="83"/>
      <c r="B28" s="82"/>
      <c r="C28" s="77" t="s">
        <v>212</v>
      </c>
      <c r="D28" s="74" t="s">
        <v>213</v>
      </c>
      <c r="E28" s="69" t="s">
        <v>206</v>
      </c>
      <c r="F28" s="85" t="s">
        <v>136</v>
      </c>
      <c r="G28" s="70"/>
      <c r="H28" s="71"/>
      <c r="I28" s="72">
        <f t="shared" si="0"/>
        <v>0</v>
      </c>
    </row>
    <row r="29" spans="1:9" ht="15" customHeight="1" x14ac:dyDescent="0.25">
      <c r="A29" s="83"/>
      <c r="B29" s="82"/>
      <c r="C29" s="77"/>
      <c r="D29" s="75" t="s">
        <v>214</v>
      </c>
      <c r="E29" s="69" t="s">
        <v>211</v>
      </c>
      <c r="F29" s="85" t="s">
        <v>136</v>
      </c>
      <c r="G29" s="70"/>
      <c r="H29" s="71"/>
      <c r="I29" s="72">
        <f t="shared" si="0"/>
        <v>0</v>
      </c>
    </row>
    <row r="30" spans="1:9" x14ac:dyDescent="0.25">
      <c r="A30" s="83"/>
      <c r="B30" s="82"/>
      <c r="C30" s="82" t="s">
        <v>215</v>
      </c>
      <c r="D30" s="74" t="s">
        <v>216</v>
      </c>
      <c r="E30" s="69" t="s">
        <v>211</v>
      </c>
      <c r="F30" s="85" t="s">
        <v>136</v>
      </c>
      <c r="G30" s="70"/>
      <c r="H30" s="71"/>
      <c r="I30" s="72">
        <f t="shared" si="0"/>
        <v>0</v>
      </c>
    </row>
    <row r="31" spans="1:9" x14ac:dyDescent="0.25">
      <c r="A31" s="83"/>
      <c r="B31" s="82"/>
      <c r="C31" s="82"/>
      <c r="D31" s="74" t="s">
        <v>217</v>
      </c>
      <c r="E31" s="69" t="s">
        <v>206</v>
      </c>
      <c r="F31" s="85" t="s">
        <v>136</v>
      </c>
      <c r="G31" s="70"/>
      <c r="H31" s="71"/>
      <c r="I31" s="72">
        <f t="shared" si="0"/>
        <v>0</v>
      </c>
    </row>
    <row r="32" spans="1:9" x14ac:dyDescent="0.25">
      <c r="A32" s="83"/>
      <c r="B32" s="82"/>
      <c r="C32" s="82" t="s">
        <v>218</v>
      </c>
      <c r="D32" s="74" t="s">
        <v>219</v>
      </c>
      <c r="E32" s="69" t="s">
        <v>206</v>
      </c>
      <c r="F32" s="85" t="s">
        <v>136</v>
      </c>
      <c r="G32" s="70"/>
      <c r="H32" s="71"/>
      <c r="I32" s="72">
        <f t="shared" si="0"/>
        <v>0</v>
      </c>
    </row>
    <row r="33" spans="1:9" x14ac:dyDescent="0.25">
      <c r="A33" s="83"/>
      <c r="B33" s="82"/>
      <c r="C33" s="82"/>
      <c r="D33" s="74" t="s">
        <v>220</v>
      </c>
      <c r="E33" s="69" t="s">
        <v>206</v>
      </c>
      <c r="F33" s="85" t="s">
        <v>136</v>
      </c>
      <c r="G33" s="70"/>
      <c r="H33" s="71"/>
      <c r="I33" s="72">
        <f t="shared" si="0"/>
        <v>0</v>
      </c>
    </row>
    <row r="34" spans="1:9" x14ac:dyDescent="0.25">
      <c r="A34" s="83"/>
      <c r="B34" s="82"/>
      <c r="C34" s="74" t="s">
        <v>221</v>
      </c>
      <c r="D34" s="74" t="s">
        <v>222</v>
      </c>
      <c r="E34" s="69" t="s">
        <v>206</v>
      </c>
      <c r="F34" s="85" t="s">
        <v>136</v>
      </c>
      <c r="G34" s="70"/>
      <c r="H34" s="71"/>
      <c r="I34" s="72">
        <f t="shared" si="0"/>
        <v>0</v>
      </c>
    </row>
    <row r="35" spans="1:9" x14ac:dyDescent="0.25">
      <c r="A35" s="83"/>
      <c r="B35" s="82"/>
      <c r="C35" s="77" t="s">
        <v>223</v>
      </c>
      <c r="D35" s="74" t="s">
        <v>224</v>
      </c>
      <c r="E35" s="69" t="s">
        <v>206</v>
      </c>
      <c r="F35" s="85" t="s">
        <v>136</v>
      </c>
      <c r="G35" s="70"/>
      <c r="H35" s="71"/>
      <c r="I35" s="72">
        <f t="shared" si="0"/>
        <v>0</v>
      </c>
    </row>
    <row r="36" spans="1:9" ht="15" customHeight="1" x14ac:dyDescent="0.25">
      <c r="A36" s="83"/>
      <c r="B36" s="82"/>
      <c r="C36" s="77"/>
      <c r="D36" s="75" t="s">
        <v>225</v>
      </c>
      <c r="E36" s="69" t="s">
        <v>206</v>
      </c>
      <c r="F36" s="85" t="s">
        <v>136</v>
      </c>
      <c r="G36" s="70"/>
      <c r="H36" s="71"/>
      <c r="I36" s="72">
        <f t="shared" si="0"/>
        <v>0</v>
      </c>
    </row>
    <row r="37" spans="1:9" x14ac:dyDescent="0.25">
      <c r="A37" s="83"/>
      <c r="B37" s="82"/>
      <c r="C37" s="82" t="s">
        <v>226</v>
      </c>
      <c r="D37" s="74" t="s">
        <v>227</v>
      </c>
      <c r="E37" s="69" t="s">
        <v>206</v>
      </c>
      <c r="F37" s="85" t="s">
        <v>136</v>
      </c>
      <c r="G37" s="70"/>
      <c r="H37" s="71"/>
      <c r="I37" s="72">
        <f t="shared" si="0"/>
        <v>0</v>
      </c>
    </row>
    <row r="38" spans="1:9" x14ac:dyDescent="0.25">
      <c r="A38" s="83"/>
      <c r="B38" s="82"/>
      <c r="C38" s="82"/>
      <c r="D38" s="74" t="s">
        <v>228</v>
      </c>
      <c r="E38" s="69" t="s">
        <v>206</v>
      </c>
      <c r="F38" s="85" t="s">
        <v>136</v>
      </c>
      <c r="G38" s="70"/>
      <c r="H38" s="71"/>
      <c r="I38" s="72">
        <f t="shared" si="0"/>
        <v>0</v>
      </c>
    </row>
    <row r="39" spans="1:9" x14ac:dyDescent="0.25">
      <c r="A39" s="83"/>
      <c r="B39" s="74" t="s">
        <v>229</v>
      </c>
      <c r="C39" s="74" t="s">
        <v>230</v>
      </c>
      <c r="D39" s="74" t="s">
        <v>231</v>
      </c>
      <c r="E39" s="69" t="s">
        <v>206</v>
      </c>
      <c r="F39" s="85" t="s">
        <v>136</v>
      </c>
      <c r="G39" s="70"/>
      <c r="H39" s="71"/>
      <c r="I39" s="72">
        <f t="shared" si="0"/>
        <v>0</v>
      </c>
    </row>
    <row r="40" spans="1:9" x14ac:dyDescent="0.25">
      <c r="A40" s="83"/>
      <c r="B40" s="74" t="s">
        <v>232</v>
      </c>
      <c r="C40" s="74" t="s">
        <v>233</v>
      </c>
      <c r="D40" s="74" t="s">
        <v>234</v>
      </c>
      <c r="E40" s="69" t="s">
        <v>206</v>
      </c>
      <c r="F40" s="85" t="s">
        <v>136</v>
      </c>
      <c r="G40" s="70"/>
      <c r="H40" s="71"/>
      <c r="I40" s="72">
        <f t="shared" si="0"/>
        <v>0</v>
      </c>
    </row>
    <row r="41" spans="1:9" x14ac:dyDescent="0.25">
      <c r="A41" s="83"/>
      <c r="B41" s="82" t="s">
        <v>235</v>
      </c>
      <c r="C41" s="74" t="s">
        <v>236</v>
      </c>
      <c r="D41" s="74" t="s">
        <v>237</v>
      </c>
      <c r="E41" s="69" t="s">
        <v>206</v>
      </c>
      <c r="F41" s="85" t="s">
        <v>136</v>
      </c>
      <c r="G41" s="70"/>
      <c r="H41" s="71"/>
      <c r="I41" s="72">
        <f t="shared" si="0"/>
        <v>0</v>
      </c>
    </row>
    <row r="42" spans="1:9" x14ac:dyDescent="0.25">
      <c r="A42" s="83"/>
      <c r="B42" s="82"/>
      <c r="C42" s="74" t="s">
        <v>238</v>
      </c>
      <c r="D42" s="74" t="s">
        <v>239</v>
      </c>
      <c r="E42" s="69" t="s">
        <v>206</v>
      </c>
      <c r="F42" s="85" t="s">
        <v>136</v>
      </c>
      <c r="G42" s="70"/>
      <c r="H42" s="71"/>
      <c r="I42" s="72">
        <f t="shared" si="0"/>
        <v>0</v>
      </c>
    </row>
    <row r="43" spans="1:9" x14ac:dyDescent="0.25">
      <c r="A43" s="83"/>
      <c r="B43" s="82"/>
      <c r="C43" s="74" t="s">
        <v>240</v>
      </c>
      <c r="D43" s="74" t="s">
        <v>241</v>
      </c>
      <c r="E43" s="69" t="s">
        <v>206</v>
      </c>
      <c r="F43" s="85" t="s">
        <v>136</v>
      </c>
      <c r="G43" s="70"/>
      <c r="H43" s="71"/>
      <c r="I43" s="72">
        <f t="shared" si="0"/>
        <v>0</v>
      </c>
    </row>
    <row r="44" spans="1:9" x14ac:dyDescent="0.25">
      <c r="A44" s="22"/>
      <c r="I44" s="23"/>
    </row>
    <row r="45" spans="1:9" x14ac:dyDescent="0.25">
      <c r="A45" s="80" t="s">
        <v>242</v>
      </c>
      <c r="B45" s="81"/>
      <c r="C45" s="78"/>
      <c r="D45" s="79"/>
      <c r="I45" s="23"/>
    </row>
    <row r="46" spans="1:9" x14ac:dyDescent="0.25">
      <c r="A46" s="22"/>
      <c r="I46" s="23"/>
    </row>
    <row r="47" spans="1:9" ht="14.4" thickBot="1" x14ac:dyDescent="0.3">
      <c r="A47" s="24"/>
      <c r="B47" s="25"/>
      <c r="C47" s="25"/>
      <c r="D47" s="25"/>
      <c r="E47" s="25"/>
      <c r="F47" s="26"/>
      <c r="G47" s="25"/>
      <c r="H47" s="26" t="s">
        <v>243</v>
      </c>
      <c r="I47" s="27">
        <f>SUM(I21:I43)*24</f>
        <v>0</v>
      </c>
    </row>
  </sheetData>
  <mergeCells count="20">
    <mergeCell ref="A2:C3"/>
    <mergeCell ref="A4:C5"/>
    <mergeCell ref="A6:C6"/>
    <mergeCell ref="A12:C12"/>
    <mergeCell ref="A13:C13"/>
    <mergeCell ref="A7:C7"/>
    <mergeCell ref="A16:C16"/>
    <mergeCell ref="A14:C14"/>
    <mergeCell ref="C45:D45"/>
    <mergeCell ref="A45:B45"/>
    <mergeCell ref="B41:B43"/>
    <mergeCell ref="C21:C24"/>
    <mergeCell ref="C37:C38"/>
    <mergeCell ref="C30:C31"/>
    <mergeCell ref="C32:C33"/>
    <mergeCell ref="B21:B38"/>
    <mergeCell ref="A21:A43"/>
    <mergeCell ref="C28:C29"/>
    <mergeCell ref="C35:C36"/>
    <mergeCell ref="A15:C15"/>
  </mergeCells>
  <pageMargins left="0.7" right="0.7" top="0.75" bottom="0.75" header="0.3" footer="0.3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e633dc-abdb-4c37-84aa-00a07ccce793">
      <Terms xmlns="http://schemas.microsoft.com/office/infopath/2007/PartnerControls"/>
    </lcf76f155ced4ddcb4097134ff3c332f>
    <TaxCatchAll xmlns="a56d7f27-d0d1-42d0-a00f-f76d34a9ce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589F691A500C4083478789380C7599" ma:contentTypeVersion="16" ma:contentTypeDescription="Stvaranje novog dokumenta." ma:contentTypeScope="" ma:versionID="7f91531146b1457519cea404dc0a2695">
  <xsd:schema xmlns:xsd="http://www.w3.org/2001/XMLSchema" xmlns:xs="http://www.w3.org/2001/XMLSchema" xmlns:p="http://schemas.microsoft.com/office/2006/metadata/properties" xmlns:ns2="a56d7f27-d0d1-42d0-a00f-f76d34a9ce61" xmlns:ns3="2ee633dc-abdb-4c37-84aa-00a07ccce793" targetNamespace="http://schemas.microsoft.com/office/2006/metadata/properties" ma:root="true" ma:fieldsID="5a8f8584ef30a902de82f467d82cb861" ns2:_="" ns3:_="">
    <xsd:import namespace="a56d7f27-d0d1-42d0-a00f-f76d34a9ce61"/>
    <xsd:import namespace="2ee633dc-abdb-4c37-84aa-00a07ccce79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d7f27-d0d1-42d0-a00f-f76d34a9ce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ae80ba5-5312-4bb8-8cb1-2fa1942fed41}" ma:internalName="TaxCatchAll" ma:showField="CatchAllData" ma:web="a56d7f27-d0d1-42d0-a00f-f76d34a9ce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e633dc-abdb-4c37-84aa-00a07ccce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Oznake slika" ma:readOnly="false" ma:fieldId="{5cf76f15-5ced-4ddc-b409-7134ff3c332f}" ma:taxonomyMulti="true" ma:sspId="e5b34a09-d849-45b5-a692-c37b43ef27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58D09D-8586-47F5-8949-6C34EEC4B357}">
  <ds:schemaRefs>
    <ds:schemaRef ds:uri="http://schemas.microsoft.com/office/2006/metadata/properties"/>
    <ds:schemaRef ds:uri="http://schemas.microsoft.com/office/infopath/2007/PartnerControls"/>
    <ds:schemaRef ds:uri="2ee633dc-abdb-4c37-84aa-00a07ccce793"/>
    <ds:schemaRef ds:uri="a56d7f27-d0d1-42d0-a00f-f76d34a9ce61"/>
  </ds:schemaRefs>
</ds:datastoreItem>
</file>

<file path=customXml/itemProps2.xml><?xml version="1.0" encoding="utf-8"?>
<ds:datastoreItem xmlns:ds="http://schemas.openxmlformats.org/officeDocument/2006/customXml" ds:itemID="{3046D8B3-6CEE-4309-86BB-83E862DD3593}"/>
</file>

<file path=customXml/itemProps3.xml><?xml version="1.0" encoding="utf-8"?>
<ds:datastoreItem xmlns:ds="http://schemas.openxmlformats.org/officeDocument/2006/customXml" ds:itemID="{9C151A67-3B5E-4EC3-AB2B-0AF818252D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specifikacija</vt:lpstr>
      <vt:lpstr>cjenik-govorni</vt:lpstr>
      <vt:lpstr>cjenik-podatkovni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Marija Kosanović</dc:creator>
  <cp:keywords/>
  <dc:description/>
  <cp:lastModifiedBy>Tomislav Marenić</cp:lastModifiedBy>
  <cp:revision/>
  <dcterms:created xsi:type="dcterms:W3CDTF">2021-11-30T09:05:38Z</dcterms:created>
  <dcterms:modified xsi:type="dcterms:W3CDTF">2025-10-16T10:21:45Z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0x010100C3589F691A500C4083478789380C7599</vt:lpwstr>
  </property>
  <property fmtid="{D5CDD505-2E9C-101B-9397-08002B2CF9AE}" pid="3" name="MediaServiceImageTags">
    <vt:lpwstr/>
  </property>
</Properties>
</file>